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50"/>
  </bookViews>
  <sheets>
    <sheet name="Лист технических данных" sheetId="3" r:id="rId1"/>
    <sheet name="Лист2" sheetId="2" state="hidden" r:id="rId2"/>
  </sheets>
  <externalReferences>
    <externalReference r:id="rId3"/>
    <externalReference r:id="rId4"/>
    <externalReference r:id="rId5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3" i="3" l="1"/>
  <c r="D303" i="3"/>
  <c r="E221" i="3"/>
  <c r="D221" i="3"/>
  <c r="E215" i="3"/>
  <c r="D215" i="3"/>
  <c r="D172" i="3"/>
  <c r="E170" i="3"/>
  <c r="D170" i="3"/>
  <c r="E163" i="3"/>
  <c r="D163" i="3"/>
  <c r="E147" i="3"/>
  <c r="D147" i="3"/>
  <c r="E134" i="3"/>
  <c r="D134" i="3"/>
  <c r="E75" i="3"/>
  <c r="D75" i="3"/>
  <c r="E73" i="3"/>
  <c r="D73" i="3"/>
  <c r="A53" i="3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E42" i="3"/>
  <c r="D42" i="3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8" i="3" s="1"/>
  <c r="A49" i="3" s="1"/>
  <c r="A50" i="3" s="1"/>
  <c r="A51" i="3" s="1"/>
  <c r="A81" i="3" l="1"/>
  <c r="A82" i="3" s="1"/>
  <c r="A84" i="3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</calcChain>
</file>

<file path=xl/sharedStrings.xml><?xml version="1.0" encoding="utf-8"?>
<sst xmlns="http://schemas.openxmlformats.org/spreadsheetml/2006/main" count="1429" uniqueCount="451">
  <si>
    <t>Легенда</t>
  </si>
  <si>
    <r>
      <t xml:space="preserve">Столбец "Е": Поля заполнения Заказчика оборудования и Проектировщика (включая любые их службы / подразделения). </t>
    </r>
    <r>
      <rPr>
        <b/>
        <sz val="11"/>
        <color rgb="FFFF0000"/>
        <rFont val="Calibri"/>
        <family val="2"/>
        <charset val="204"/>
        <scheme val="minor"/>
      </rPr>
      <t>Столбец "D" - не править, после заполнения - скрыть средствами структуры листа</t>
    </r>
  </si>
  <si>
    <t>Без заливки</t>
  </si>
  <si>
    <r>
      <t xml:space="preserve">Поля заголовков разделов и строк. </t>
    </r>
    <r>
      <rPr>
        <sz val="11"/>
        <color rgb="FFFF0000"/>
        <rFont val="Calibri"/>
        <family val="2"/>
        <charset val="204"/>
        <scheme val="minor"/>
      </rPr>
      <t>Ничего вносить и / или править не допускается</t>
    </r>
  </si>
  <si>
    <t>Зелёная заливка поля</t>
  </si>
  <si>
    <t>Значение непосредственно вносится в ячейку в соответствии с требованиями к заполнению</t>
  </si>
  <si>
    <t>Рыжая заливка поля</t>
  </si>
  <si>
    <r>
      <t xml:space="preserve">Значение вносится в ячейку из выпадающего списка. </t>
    </r>
    <r>
      <rPr>
        <sz val="11"/>
        <color rgb="FFFF0000"/>
        <rFont val="Calibri"/>
        <family val="2"/>
        <charset val="204"/>
        <scheme val="minor"/>
      </rPr>
      <t>Править выпадающие списки или вносить произвольное значение не допускается</t>
    </r>
  </si>
  <si>
    <t>Серая заливка поля</t>
  </si>
  <si>
    <r>
      <t xml:space="preserve">Значение рассчитывается в ячейке. </t>
    </r>
    <r>
      <rPr>
        <sz val="11"/>
        <color rgb="FFFF0000"/>
        <rFont val="Calibri"/>
        <family val="2"/>
        <charset val="204"/>
        <scheme val="minor"/>
      </rPr>
      <t>Править формулы или вносить произвольное значение не допускается</t>
    </r>
  </si>
  <si>
    <r>
      <t xml:space="preserve">Столбец "F". Поля подтверждения Поставщика или Производителя оборудования. </t>
    </r>
    <r>
      <rPr>
        <b/>
        <sz val="11"/>
        <color rgb="FFFF0000"/>
        <rFont val="Calibri"/>
        <family val="2"/>
        <charset val="204"/>
        <scheme val="minor"/>
      </rPr>
      <t>Выбор из выпадающего списка. Значение в списке и условное форматирование не править и не отменять</t>
    </r>
  </si>
  <si>
    <t>Желтая заливка поля</t>
  </si>
  <si>
    <t>Внесено значение "АЛЬТ. ПРЕДЛОЖЕНИЕ". Заливка "по умолчанию"</t>
  </si>
  <si>
    <t>Внесено значение "ПОДТВЕРЖДАЕМ"</t>
  </si>
  <si>
    <t>Красная заливка поля</t>
  </si>
  <si>
    <t>Внесено значение "НЕ ПОДТВЕРЖДАЕМ"</t>
  </si>
  <si>
    <t>Сиреневая заливка поля</t>
  </si>
  <si>
    <t>Значение вносит Поставщик или Производитель</t>
  </si>
  <si>
    <r>
      <t xml:space="preserve">Столбец "G". Поля заполнения Поставщика или Производителя оборудования. </t>
    </r>
    <r>
      <rPr>
        <b/>
        <sz val="11"/>
        <color rgb="FFFF0000"/>
        <rFont val="Calibri"/>
        <family val="2"/>
        <charset val="204"/>
        <scheme val="minor"/>
      </rPr>
      <t>Внести своё значение или если отличается от требуемого в столбце "Е"</t>
    </r>
  </si>
  <si>
    <t>ОПРОСНЫЙ ЛИСТ №</t>
  </si>
  <si>
    <t>&lt;указать номер ОЛ&gt;</t>
  </si>
  <si>
    <t>17243.Р.14.400.0-ТХ.ОЛ.1</t>
  </si>
  <si>
    <t>Заказчик</t>
  </si>
  <si>
    <t>Предприятие</t>
  </si>
  <si>
    <t>&lt;указать&gt;</t>
  </si>
  <si>
    <t>Производство</t>
  </si>
  <si>
    <t>Завод ОП и ТГ</t>
  </si>
  <si>
    <t>Цех / Установка / Титул</t>
  </si>
  <si>
    <t>Корпус 400 производство жидкого диоксида углерода</t>
  </si>
  <si>
    <t>Технологическая позиция</t>
  </si>
  <si>
    <t>Н-408/1,2</t>
  </si>
  <si>
    <t>Содержание работ</t>
  </si>
  <si>
    <t>Замена существующего</t>
  </si>
  <si>
    <t>Установка нового</t>
  </si>
  <si>
    <t>Уровень критичности технологической позиции</t>
  </si>
  <si>
    <t>Применяемые стандарты изготовления</t>
  </si>
  <si>
    <t>Стандарт изготовителя</t>
  </si>
  <si>
    <t>ПОДТВЕРЖДАЕМ</t>
  </si>
  <si>
    <t>Информация о Поставщике / Производителе</t>
  </si>
  <si>
    <t>Полное наименование</t>
  </si>
  <si>
    <t>&lt;Указывает Поставщик&gt;</t>
  </si>
  <si>
    <t>Сокращённое наименование</t>
  </si>
  <si>
    <t>Дата заполнения</t>
  </si>
  <si>
    <t>№</t>
  </si>
  <si>
    <t>Наименование параметра</t>
  </si>
  <si>
    <t>Дополнительно</t>
  </si>
  <si>
    <t>Пример заполнения</t>
  </si>
  <si>
    <t>Требуемое значение параметра</t>
  </si>
  <si>
    <t>Подтверждение</t>
  </si>
  <si>
    <t>Данные поставщика</t>
  </si>
  <si>
    <t>Параметры насоса на рабочей жидкости</t>
  </si>
  <si>
    <r>
      <t>Требуемая подача, м</t>
    </r>
    <r>
      <rPr>
        <sz val="11"/>
        <rFont val="Calibri"/>
        <family val="2"/>
        <charset val="204"/>
      </rPr>
      <t>³/ч, Q
(номинальное значение "Q ном"
или диапазон значений от "Q мин" до "Q макс")</t>
    </r>
  </si>
  <si>
    <t>минимальная</t>
  </si>
  <si>
    <t>НЕ ПОДТВЕРЖДАЕМ</t>
  </si>
  <si>
    <t>&lt;Указать, если отличается&gt;</t>
  </si>
  <si>
    <t>номинальная</t>
  </si>
  <si>
    <t>АЛЬТ. ПРЕДЛОЖЕНИЕ</t>
  </si>
  <si>
    <t>максимальная</t>
  </si>
  <si>
    <t>Требуемый напор, м. ст.жидкости, h, при данных указанных расходах</t>
  </si>
  <si>
    <t>при минимальном расходе</t>
  </si>
  <si>
    <t>-</t>
  </si>
  <si>
    <t>при номинальном расходе</t>
  </si>
  <si>
    <t>при максимальном расходе</t>
  </si>
  <si>
    <t>Расчётный кавитационный запас сети (NPSHa), для номинальногог режима, ∆h доп сети, м</t>
  </si>
  <si>
    <t>Кавитационный запас насоса (NPSHr) ∆h доп, м, для номинального режима, не более</t>
  </si>
  <si>
    <t>Глубина погружения, м (для погружных насосов)</t>
  </si>
  <si>
    <t xml:space="preserve"> - </t>
  </si>
  <si>
    <t>Давление на входе (на стороне всасывания)</t>
  </si>
  <si>
    <t>максимальное рабочее, МПа</t>
  </si>
  <si>
    <t>расчётное, МПа</t>
  </si>
  <si>
    <t>остаточное, Па (для вакуумных)</t>
  </si>
  <si>
    <t>Давление на выходе (на стороне нагнетания)</t>
  </si>
  <si>
    <t>Режим работы</t>
  </si>
  <si>
    <t>непрерывный (круглогодично)</t>
  </si>
  <si>
    <t>периодический (отдельные операции)</t>
  </si>
  <si>
    <t>КПД насоса, %% (расчётный КПД для проточной части, только для динамического лопастного насоса - по листу "КАЛЬК по Ns")</t>
  </si>
  <si>
    <t>расчётный для проточной части</t>
  </si>
  <si>
    <t>ожидаемый для насоса</t>
  </si>
  <si>
    <t xml:space="preserve">не менее 50 % </t>
  </si>
  <si>
    <t>Стадарт испытаний насоса. Требование: (ГОСТ 6134-2007 (ISO 9906:1999) класс 1.).</t>
  </si>
  <si>
    <t>указывает Поставщик</t>
  </si>
  <si>
    <t>&lt;внести значение&gt;</t>
  </si>
  <si>
    <t>Дополнительные требования Заказчика</t>
  </si>
  <si>
    <t>Схема подключения насоса (Приложение Г)</t>
  </si>
  <si>
    <t>Дополнительная информация от Поставщика</t>
  </si>
  <si>
    <t>Перекачиваемая среда</t>
  </si>
  <si>
    <t>Тип рабочей среды (для ограничения доступной конфурации, смотри таблицу на листе "КАЛЬК по Ns")</t>
  </si>
  <si>
    <t>Вода, в т.ч. паровой конденсат</t>
  </si>
  <si>
    <t>Кислоты и их растворы плотностью от 0,9 до 1,5</t>
  </si>
  <si>
    <t>Наименование среды согласно Технологического Регламента</t>
  </si>
  <si>
    <t>жидкий диоксид углерода</t>
  </si>
  <si>
    <t>Компонентный состав рабочей среды, %% массовых (при большем количестве компонентов добавить строки)</t>
  </si>
  <si>
    <t>Объемная доля двуокиси углерода (СО2), %, не менее</t>
  </si>
  <si>
    <t>&lt;указать значение&gt;</t>
  </si>
  <si>
    <t>Объемная доля окиси углерода (СО)</t>
  </si>
  <si>
    <t>выдерживает испытание по п. 4.4 ГОСТ 8050-85</t>
  </si>
  <si>
    <t>Массовая доля воды, % об., не более</t>
  </si>
  <si>
    <r>
      <t xml:space="preserve">Температура среды на входе: рабочая / рабочая максимальная / расчётная, </t>
    </r>
    <r>
      <rPr>
        <sz val="11"/>
        <rFont val="Calibri"/>
        <family val="2"/>
        <charset val="204"/>
      </rPr>
      <t>°</t>
    </r>
    <r>
      <rPr>
        <sz val="11"/>
        <rFont val="Calibri"/>
        <family val="2"/>
        <charset val="204"/>
        <scheme val="minor"/>
      </rPr>
      <t>С</t>
    </r>
  </si>
  <si>
    <t>рабочая</t>
  </si>
  <si>
    <t>минус 28</t>
  </si>
  <si>
    <t>минимальная / максимальная</t>
  </si>
  <si>
    <t xml:space="preserve">минус 43,2 / минус 11,3 </t>
  </si>
  <si>
    <t>расчётная</t>
  </si>
  <si>
    <t>минус 50 / плюс 200</t>
  </si>
  <si>
    <t>Плотность среды при рабочей температуре, кг/м3</t>
  </si>
  <si>
    <t>Вязкость среды при рабочей температуре, сПз/мПа*с</t>
  </si>
  <si>
    <t>Содержание твердых частиц</t>
  </si>
  <si>
    <t>размер, мм, в диапазоне</t>
  </si>
  <si>
    <t>от 0,2 до 2,0 мм</t>
  </si>
  <si>
    <t>НЕТ</t>
  </si>
  <si>
    <t>содержание, г/л</t>
  </si>
  <si>
    <t>содержание, %% по массе</t>
  </si>
  <si>
    <t>Возможность осадкообразования</t>
  </si>
  <si>
    <t>Возможность полимеризации</t>
  </si>
  <si>
    <t>Категория и группа взрывоопасной смеси по ГОСТ Р 51330.11-99</t>
  </si>
  <si>
    <t>наличие взрывоопасности</t>
  </si>
  <si>
    <t>ДА</t>
  </si>
  <si>
    <t>категория смеси</t>
  </si>
  <si>
    <t>IIB</t>
  </si>
  <si>
    <t>IIA</t>
  </si>
  <si>
    <t>группа смеси</t>
  </si>
  <si>
    <t>Т4</t>
  </si>
  <si>
    <t>Т3</t>
  </si>
  <si>
    <t>Конструкция насоса</t>
  </si>
  <si>
    <t>Тип насоса</t>
  </si>
  <si>
    <t>Выбор шаг 1</t>
  </si>
  <si>
    <t>Динамический</t>
  </si>
  <si>
    <t>Динамический / объемный</t>
  </si>
  <si>
    <t>Выбор шаг 2</t>
  </si>
  <si>
    <t>Вихревой</t>
  </si>
  <si>
    <t>Непрерывной подачи</t>
  </si>
  <si>
    <t>Выбор шаг 3</t>
  </si>
  <si>
    <t>Осерадиальный открытый</t>
  </si>
  <si>
    <t>Вихревой / шестеренный</t>
  </si>
  <si>
    <t>Выбор шаг 4</t>
  </si>
  <si>
    <t>НЕТ / наружного зацепления</t>
  </si>
  <si>
    <t>Дополнительные требования</t>
  </si>
  <si>
    <t>Основная проточная часть</t>
  </si>
  <si>
    <t>Предвключенная ступень</t>
  </si>
  <si>
    <t>Не применяется</t>
  </si>
  <si>
    <t>Поточность</t>
  </si>
  <si>
    <t>Погруженность</t>
  </si>
  <si>
    <t>Сухой (проточная насть и привод - в сухой зоне)</t>
  </si>
  <si>
    <t>Сухой (проточная часть и привод - в сухой зоне)</t>
  </si>
  <si>
    <t>Специальные типы</t>
  </si>
  <si>
    <t>Нет</t>
  </si>
  <si>
    <t>Самовсасывающий / нет</t>
  </si>
  <si>
    <t>Другое</t>
  </si>
  <si>
    <t>Обеспечение максимальной герметичности уплотнений при перекачке низкотемпературной среды (жидкий СО2)</t>
  </si>
  <si>
    <t>Производитель насоса (бренд изготовителя)</t>
  </si>
  <si>
    <t>Страна изготовления</t>
  </si>
  <si>
    <t>Исполнение насоса</t>
  </si>
  <si>
    <t>Компоновка агрегата</t>
  </si>
  <si>
    <t>Наличие муфты</t>
  </si>
  <si>
    <t>С отдельной муфтой</t>
  </si>
  <si>
    <t>По выбору изготовителя</t>
  </si>
  <si>
    <t>Наличие рамы</t>
  </si>
  <si>
    <t>На раме</t>
  </si>
  <si>
    <t>Ориентация оси</t>
  </si>
  <si>
    <t>Горизонтальный</t>
  </si>
  <si>
    <t>Материал проточной части (с  указанием марки, если есть)</t>
  </si>
  <si>
    <t>Корпус</t>
  </si>
  <si>
    <t>Определяет завод-изготовитель 
Рекомендована 12Х18Н10Т или аналог</t>
  </si>
  <si>
    <t>Рабочее колесо</t>
  </si>
  <si>
    <t>Вал</t>
  </si>
  <si>
    <t>Уплотнение вала</t>
  </si>
  <si>
    <t>тип</t>
  </si>
  <si>
    <t>Торцевое</t>
  </si>
  <si>
    <t>кратность</t>
  </si>
  <si>
    <t>Двойное</t>
  </si>
  <si>
    <t>конструкция</t>
  </si>
  <si>
    <t>Встречное</t>
  </si>
  <si>
    <t>Затворная (промывочная) жидкость</t>
  </si>
  <si>
    <t>Охлаждение затворной жидкости</t>
  </si>
  <si>
    <t>Импеллер на электродвигателе (для герметичных насосов с проточным э/двигателем)</t>
  </si>
  <si>
    <t>Присоединение к трубопроводам</t>
  </si>
  <si>
    <t>Фланцевое</t>
  </si>
  <si>
    <t>НТД</t>
  </si>
  <si>
    <t>ГОСТ 33259-2015</t>
  </si>
  <si>
    <t>Входной патрубок</t>
  </si>
  <si>
    <t>условное давление</t>
  </si>
  <si>
    <t>PN 25</t>
  </si>
  <si>
    <t>PN 40</t>
  </si>
  <si>
    <t>условный проход</t>
  </si>
  <si>
    <t>Ду 40</t>
  </si>
  <si>
    <t>Ду 65</t>
  </si>
  <si>
    <t>тип фланца</t>
  </si>
  <si>
    <t>Тип 11</t>
  </si>
  <si>
    <t>Тип 21</t>
  </si>
  <si>
    <t>исполнение фланца</t>
  </si>
  <si>
    <t>E</t>
  </si>
  <si>
    <t>F/E</t>
  </si>
  <si>
    <t>Выходной патрубок</t>
  </si>
  <si>
    <t>PN 16</t>
  </si>
  <si>
    <t>Ду 80</t>
  </si>
  <si>
    <t>Ду 50</t>
  </si>
  <si>
    <t>F</t>
  </si>
  <si>
    <t>E/F</t>
  </si>
  <si>
    <t>Прокладки фланцевые</t>
  </si>
  <si>
    <t>тип прокладок</t>
  </si>
  <si>
    <t>полуметаллические</t>
  </si>
  <si>
    <t>подтип прокладок</t>
  </si>
  <si>
    <t>спирально-навитые</t>
  </si>
  <si>
    <t>материал</t>
  </si>
  <si>
    <t>&lt;указать материал по ГОСТ / аналог&gt;</t>
  </si>
  <si>
    <t>по выбору изг-ля</t>
  </si>
  <si>
    <t>Крепёж фланцевый</t>
  </si>
  <si>
    <t>тип крепежа</t>
  </si>
  <si>
    <t>глухие шпильки</t>
  </si>
  <si>
    <t>тип стопорения</t>
  </si>
  <si>
    <t>отгибная шайба</t>
  </si>
  <si>
    <t>хладостойкий</t>
  </si>
  <si>
    <r>
      <t xml:space="preserve">Указывает Поставщик.
Материал должен быть пригоден для эксплуатации при температуре окружающего воздуха минус 47 </t>
    </r>
    <r>
      <rPr>
        <sz val="11"/>
        <rFont val="Calibri"/>
        <family val="2"/>
        <charset val="204"/>
      </rPr>
      <t>°С</t>
    </r>
  </si>
  <si>
    <t>Подшипниковый узел</t>
  </si>
  <si>
    <t>компоновка</t>
  </si>
  <si>
    <t>Двухопорный (РК между подш.)</t>
  </si>
  <si>
    <t>тип подшипников</t>
  </si>
  <si>
    <t>Качения</t>
  </si>
  <si>
    <t>наличие охлаждения</t>
  </si>
  <si>
    <t>тип охлаждения</t>
  </si>
  <si>
    <t>Воздушное (оребрение)</t>
  </si>
  <si>
    <t>Смазка подшипникового узла</t>
  </si>
  <si>
    <t>тип смазки</t>
  </si>
  <si>
    <t>Консистентная</t>
  </si>
  <si>
    <t>способ подачи смазки</t>
  </si>
  <si>
    <t>Тавотница</t>
  </si>
  <si>
    <t>способ контроля смазки</t>
  </si>
  <si>
    <t>При сборке</t>
  </si>
  <si>
    <t>Термостатирование проточной части</t>
  </si>
  <si>
    <t>наличие и тип</t>
  </si>
  <si>
    <t>Нагрев</t>
  </si>
  <si>
    <t>способ</t>
  </si>
  <si>
    <t>Термочехол с электрообогревом</t>
  </si>
  <si>
    <t>тип теплоносителя</t>
  </si>
  <si>
    <r>
      <t xml:space="preserve">Температура теплоносителя, </t>
    </r>
    <r>
      <rPr>
        <sz val="11"/>
        <rFont val="Calibri"/>
        <family val="2"/>
        <charset val="204"/>
      </rPr>
      <t>°</t>
    </r>
    <r>
      <rPr>
        <sz val="11"/>
        <rFont val="Calibri"/>
        <family val="2"/>
        <charset val="204"/>
        <scheme val="minor"/>
      </rPr>
      <t>С</t>
    </r>
  </si>
  <si>
    <t xml:space="preserve">Ответные фланцы входного и выходного патрубков включить в комплект поставки.
Материальное исполение трубопровода - сталь 09Г2С. </t>
  </si>
  <si>
    <t>Условия установки</t>
  </si>
  <si>
    <r>
      <t xml:space="preserve">Температура окружающей среды, </t>
    </r>
    <r>
      <rPr>
        <sz val="11"/>
        <rFont val="Calibri"/>
        <family val="2"/>
        <charset val="204"/>
      </rPr>
      <t>°</t>
    </r>
    <r>
      <rPr>
        <sz val="11"/>
        <rFont val="Calibri"/>
        <family val="2"/>
        <charset val="204"/>
        <scheme val="minor"/>
      </rPr>
      <t>С, с обеспеченностью 0,92</t>
    </r>
  </si>
  <si>
    <t>минус 32</t>
  </si>
  <si>
    <t>среднегодовая</t>
  </si>
  <si>
    <t>плюс 4,2</t>
  </si>
  <si>
    <t>плюс 39</t>
  </si>
  <si>
    <t>Климатическое исполнение и категория размещения оборудования по ГОСТ 15150-69</t>
  </si>
  <si>
    <t>УХЛ (NF)</t>
  </si>
  <si>
    <t>4.1</t>
  </si>
  <si>
    <t>1</t>
  </si>
  <si>
    <t>Взрывоопасная и пожароопасная зона по ПУЭ</t>
  </si>
  <si>
    <t>класс</t>
  </si>
  <si>
    <t>размещение</t>
  </si>
  <si>
    <t>Помещения</t>
  </si>
  <si>
    <t>Наружная установка</t>
  </si>
  <si>
    <t>категория</t>
  </si>
  <si>
    <t>Д</t>
  </si>
  <si>
    <t>Дн</t>
  </si>
  <si>
    <t>Дополнительные условия установки</t>
  </si>
  <si>
    <t>нет</t>
  </si>
  <si>
    <t>С опорными и присоединительными элементами для закрепления на фундаменте (крепежные элементы - в комплекте поставки)</t>
  </si>
  <si>
    <t>Привод</t>
  </si>
  <si>
    <t>Тип привода</t>
  </si>
  <si>
    <t>Электрический привод</t>
  </si>
  <si>
    <t>Постоянного тока</t>
  </si>
  <si>
    <t>Асинхронный э/д</t>
  </si>
  <si>
    <t>Прямой привод</t>
  </si>
  <si>
    <t>Инструментальный поток</t>
  </si>
  <si>
    <t>Инструментальная среда</t>
  </si>
  <si>
    <t>тип среды</t>
  </si>
  <si>
    <t>наименование среды</t>
  </si>
  <si>
    <t>компонентный состав</t>
  </si>
  <si>
    <t>&lt;компонентный состав&gt;</t>
  </si>
  <si>
    <t>Температура инструментальной среды на входе, °С</t>
  </si>
  <si>
    <t>Плотность при рабочей температуре, кг/м3</t>
  </si>
  <si>
    <t>Вязкость  при рабочей температуре, сПз/мПа*с</t>
  </si>
  <si>
    <t>Давление инструментальной среды на входе, МПа</t>
  </si>
  <si>
    <t>рабочее</t>
  </si>
  <si>
    <t>максимальное рабочее</t>
  </si>
  <si>
    <t>расчётное</t>
  </si>
  <si>
    <t>Требования к осушке, очистке (для газов) / наличию примесей в потоке (если есть)</t>
  </si>
  <si>
    <t>На привод насоса тип "Расширительная машина" заполняется отдельный Опросной Лист</t>
  </si>
  <si>
    <r>
      <t xml:space="preserve">Электродвигатель </t>
    </r>
    <r>
      <rPr>
        <sz val="11"/>
        <rFont val="Calibri"/>
        <family val="2"/>
        <charset val="204"/>
        <scheme val="minor"/>
      </rPr>
      <t>(Требования к асинхронным двигателям согласно приложению Б)</t>
    </r>
  </si>
  <si>
    <t>Установочная информация по электродвигателю</t>
  </si>
  <si>
    <t>марка электродвигателя</t>
  </si>
  <si>
    <t>производитель</t>
  </si>
  <si>
    <t>страна изготовления</t>
  </si>
  <si>
    <t>Информация по электропитанию электродвигателя</t>
  </si>
  <si>
    <t>частота питающего напряжения, Гц</t>
  </si>
  <si>
    <t>количество фаз</t>
  </si>
  <si>
    <t>напряжение питания, В</t>
  </si>
  <si>
    <t>Расчётная мощность проточной части насоса, кВт (без прочих потерь)</t>
  </si>
  <si>
    <t>Потебляемая электрическая мощность насоса</t>
  </si>
  <si>
    <t>кВт</t>
  </si>
  <si>
    <t>не более 4 кВт</t>
  </si>
  <si>
    <t>Частота вращения приводного вала (ротора), об/мин (синхронная)</t>
  </si>
  <si>
    <t>Соединение фаз / направление вращения со стороны насоса / выходной конец вала</t>
  </si>
  <si>
    <t>соединение фаз</t>
  </si>
  <si>
    <t>Звезда</t>
  </si>
  <si>
    <t>направление вращения</t>
  </si>
  <si>
    <t>Правое</t>
  </si>
  <si>
    <t>выходной конец вала</t>
  </si>
  <si>
    <t>Один</t>
  </si>
  <si>
    <t>Режим работы по ГОСТ IEC 60034-1 / ПВ / %% / число в час</t>
  </si>
  <si>
    <t>режим</t>
  </si>
  <si>
    <t>S3</t>
  </si>
  <si>
    <t>S1</t>
  </si>
  <si>
    <t>ПВ</t>
  </si>
  <si>
    <t>%%</t>
  </si>
  <si>
    <t>число в час</t>
  </si>
  <si>
    <t>КПД (не менее)</t>
  </si>
  <si>
    <t>по Приложению Б</t>
  </si>
  <si>
    <t>сosφ (не менее)</t>
  </si>
  <si>
    <t>класс изоляции Ротора</t>
  </si>
  <si>
    <t>класс изоляции Статора</t>
  </si>
  <si>
    <t>Защита от перегрева обмоток</t>
  </si>
  <si>
    <t>тип защиты</t>
  </si>
  <si>
    <t>Терморезистор</t>
  </si>
  <si>
    <t>тип устройств</t>
  </si>
  <si>
    <t>количество на фазу</t>
  </si>
  <si>
    <t>Наличие контура охлаждения по ГОСТ Р МЭК 60034-6-12</t>
  </si>
  <si>
    <t>Устройство контура охлаждения</t>
  </si>
  <si>
    <t>Контур охлаждения 1: Вид хладагента по ГОСТ Р МЭК 60034-6-12</t>
  </si>
  <si>
    <t>H</t>
  </si>
  <si>
    <t>Перемещение хладагента в контуре</t>
  </si>
  <si>
    <t>Контур охлаждения 2: Вид хладагента по ГОСТ Р МЭК 60034-6-12</t>
  </si>
  <si>
    <t>Подшипники</t>
  </si>
  <si>
    <t>наработка на отказ</t>
  </si>
  <si>
    <t>код переднего</t>
  </si>
  <si>
    <t>код заднего</t>
  </si>
  <si>
    <t>Смазка подшипников</t>
  </si>
  <si>
    <t>пополнение</t>
  </si>
  <si>
    <t>наработка до замены</t>
  </si>
  <si>
    <t>марка</t>
  </si>
  <si>
    <t>Датчики температуры подшипников</t>
  </si>
  <si>
    <t>наличие</t>
  </si>
  <si>
    <t>количество</t>
  </si>
  <si>
    <t>установка</t>
  </si>
  <si>
    <t>Датчики вибрации подшипников</t>
  </si>
  <si>
    <t>Антиконденсатный обогрев</t>
  </si>
  <si>
    <t>Электрический</t>
  </si>
  <si>
    <t>Совместимость работы с ЧРП</t>
  </si>
  <si>
    <t xml:space="preserve">Расположение коробки выводов по ГОСТ Р МЭК 60034-7-2012 </t>
  </si>
  <si>
    <t>Cтепень защиты оболочки, IP</t>
  </si>
  <si>
    <t>защита от пыли / мех. частиц</t>
  </si>
  <si>
    <t>защита от влаги</t>
  </si>
  <si>
    <t>обозначение защиты</t>
  </si>
  <si>
    <t>Взрывозащита по ГОСТ Р 51330.0</t>
  </si>
  <si>
    <t xml:space="preserve">наличие </t>
  </si>
  <si>
    <t>Ex</t>
  </si>
  <si>
    <t>уровень</t>
  </si>
  <si>
    <t>вид</t>
  </si>
  <si>
    <t>d</t>
  </si>
  <si>
    <t>группа оборудования</t>
  </si>
  <si>
    <t>температурный класс изоляции</t>
  </si>
  <si>
    <t>обозначение взрывозащиты</t>
  </si>
  <si>
    <t>Требования к ассинхронным двигателям</t>
  </si>
  <si>
    <t>Приложение 3</t>
  </si>
  <si>
    <t>Приложение Б</t>
  </si>
  <si>
    <t>1. Рама насосного агрегата должна иметь обозначенные по ГОСТ 21130-75 места для присоединения к внешнему контуру заземления (две точки с противоположных сторон рамы).
2. В комплект поставки должен входить смонтированный (с выполненными в границах насосного агрегата электрическими присоединениями) пульт управления с пуско-защитными аппаратами, органами управления и свето-сигнальной арматурой. Исполнение пульта управления - согласно условиям установки насосного агрегата.
3. Предусмотреть кабельный ввод для питающего силового кабеля с наружным диаметром от 14 до 19 мм, с возможностью крепления металлорукава DN 25 (диаметр кабеля и металлорукава согласовать с проектной организацией).
4. Заземление оборудования в границах насосного агрегата выполнить согласно ПУЭ, изд. 7.</t>
  </si>
  <si>
    <t>Объем поставки</t>
  </si>
  <si>
    <t>Изделие к поставке</t>
  </si>
  <si>
    <t>Комплектность</t>
  </si>
  <si>
    <t>Только насос (без привода)</t>
  </si>
  <si>
    <t>Насосный агрегат (с приводом)</t>
  </si>
  <si>
    <t>Количество</t>
  </si>
  <si>
    <t>Комплект ЗИП</t>
  </si>
  <si>
    <t>см. приложение 4 (заполняется заказчиком и поставщиком)</t>
  </si>
  <si>
    <t>см. приложение В (заполняется заказчиком и поставщиком)</t>
  </si>
  <si>
    <t>С рамой и установочными устройствами для центровки агрегатов на раме</t>
  </si>
  <si>
    <t>Вводное устройство с взрывозащищенным кабельным вводом</t>
  </si>
  <si>
    <t>Антикоррозионное защитное покрытие</t>
  </si>
  <si>
    <t>Ответные детали (фланцы, резьбовые штуцера), крепеж, прокладки</t>
  </si>
  <si>
    <t>КИП к поставке, электродвигатель (Перечень производителей КИПиА поставщик согласовывает с Заказчиком)</t>
  </si>
  <si>
    <t>температура обмотки</t>
  </si>
  <si>
    <t>температура подшипников</t>
  </si>
  <si>
    <t>вибрация подшипников</t>
  </si>
  <si>
    <t>иное дополнительно (указать)</t>
  </si>
  <si>
    <t>КИП к поставке, насос (Перечень производителей КИПиА поставщик согласовывает с Заказчиком)</t>
  </si>
  <si>
    <t>уровень залива насоса</t>
  </si>
  <si>
    <t>уровень залива подшипников</t>
  </si>
  <si>
    <t>давление на всасывании</t>
  </si>
  <si>
    <t>давление на нагнетании</t>
  </si>
  <si>
    <t>температура на всасывании</t>
  </si>
  <si>
    <t>температура на нагнетании</t>
  </si>
  <si>
    <t>Сопровождение объекта изготовителем / Поставщиком</t>
  </si>
  <si>
    <t>шеф-монтажные работы</t>
  </si>
  <si>
    <t>эксплуатационная док-я</t>
  </si>
  <si>
    <t>пуско-наладочные работы</t>
  </si>
  <si>
    <t>обучение персонала Заказчика</t>
  </si>
  <si>
    <t xml:space="preserve">1. Рукав "жидкостный", 5 м (2 шт. - по одному на каждый насос) для присоединения к автобойлеру (см. Приложение Г).
2. Рукав "газовый" Ду32, 5 м (2 шт. - по одному на каждый насос) для присоединения к автобойлеру (см. Приложение Г). 
3. Гаситель колебаний давления (разделитель сред) - в комплекте поставки приборов. </t>
  </si>
  <si>
    <t>Документация</t>
  </si>
  <si>
    <t>Перечень  документации предоставляемой на стадии ТКП</t>
  </si>
  <si>
    <t>Техническое предложение в формате полностью заполненного опросного листа (включая комплектность поставки и ЗИП).</t>
  </si>
  <si>
    <t>&lt;дополнения - указать&gt;</t>
  </si>
  <si>
    <t>Техническое описание оборудования</t>
  </si>
  <si>
    <t>Сертификат соответствия требованиям ТР ТС 020/2011 "Электромагнитная совместимость технических средств"</t>
  </si>
  <si>
    <t>ДА, СЕТИФИКАТ СООТВЕСТВИЯ</t>
  </si>
  <si>
    <t>Сертификат соответствия требованиям ТР ТС 004/2011 «О безопасности низковольтного оборудования»</t>
  </si>
  <si>
    <t>Сертификат соответствия требованиям TP ТС 012/2011 "О безопасности оборудования для работы во взрывоопасных средах"</t>
  </si>
  <si>
    <t>Сертификат соответствия требованиям ТР ТС 010/2011 "О безопасности машин и оборудования"</t>
  </si>
  <si>
    <t>ДА, ДЕКЛАРАЦИЯ О СООТВЕТСТВИИ ПО СХЕМЕ 5Д</t>
  </si>
  <si>
    <t>Габаритный чертеж насосного агрегата с перечнем элементов насоса, привода, КИП, пульта управления</t>
  </si>
  <si>
    <t>Образец паспорта на насосный агрегат и программа ТОиР.</t>
  </si>
  <si>
    <t>Характеристики насоса (в т.ч. кривые) и схему обвязки насоса. Электротехнические характеристики электродвигателя. 
Схему внешних соединений, схему электрическую принципиальную пульта управления с указанием характеристик пуско-защитных аппаратов.</t>
  </si>
  <si>
    <t>ТУ или выписку из ТУ, по которым  будет изготавливаться насосный агрегат</t>
  </si>
  <si>
    <t>Таблица исходных данных для расчета совокупной стоимости владения (при мощности привода более 30 кВт)</t>
  </si>
  <si>
    <t>Приложение 1 (заполянет поставщик)</t>
  </si>
  <si>
    <t>Перечень  документации предоставляемой на стадии РКД</t>
  </si>
  <si>
    <t>Габаритные, присоединительные и установочные размеры, вес</t>
  </si>
  <si>
    <t xml:space="preserve">Принципиальная технологическая схема, функциональная схема, схема внешних соединений, схема электрическая принципиальная пульта управления </t>
  </si>
  <si>
    <t>Перечень приборов с указанием модели, завода-изготовителя, маркировки взрывозащиты, выходного сигнала, климатического исполнения и т.п.</t>
  </si>
  <si>
    <t>Чертеж с габаритными и установочными размерами двигателя в сборе с КИП и вводной коробкой (пультом управления) с указанием количества и диаметров кабельных вводов.</t>
  </si>
  <si>
    <t>Чертеж монтажный системы обвязки с габаритными и установочными размерами .</t>
  </si>
  <si>
    <t>Срок предоставления РКД</t>
  </si>
  <si>
    <t>В соответствии с процедурой Заказчика</t>
  </si>
  <si>
    <t>Перечень сопроводительной документации на электрооборудование (электродвигатель, клеммная коробка, кабельный ввод и т.д.)</t>
  </si>
  <si>
    <t>Оригинал паспорта на каждый электродвигатель (клеммную коробку, кабельный ввод и т.д.) оформленный в соответствии с ГОСТ 2.601-2006, ГОСТ 2.610-2006, на русском языке, в виде технических данных, заверенный производителем электродвигателя синей печатью и подписью ответственного лица</t>
  </si>
  <si>
    <t>Руководство по эксплуатации на электродвигатель (клеммную коробку, кабельный ввод и т.д.), оформленный в соответствии с ГОСТ 2.601-2006, ГОСТ 2.610-2006, включая предписания по пуску, в том числе в холодное время года, эксплуатации и техническому обслуживанию, включая чертежи элементов взрывозащиты, включающее:
- кривые зависимости тока двигателя от частоты вращения
- кривая зависимости коэффициента мощности от КПД двигателя
- кривые зависимости вращающего момента двигателя от частоты вращения
- кривая зависимости тока двигателя от времени (термическая стойкость)</t>
  </si>
  <si>
    <t>Сертификат соответствия требованиям TP ТС 012/2011 "О безопасности оборудования для работы во взрывоопасных средах": оригинал, либо копия оригинала, заверенная синей печатью держателем подлинника сертификата, либо нотариально- заверенная копия, либо копия, заверенная органом по сертификации.</t>
  </si>
  <si>
    <t>Протоколы испытаний</t>
  </si>
  <si>
    <t>Чертеж общего вида</t>
  </si>
  <si>
    <t>Чертеж вводного устройства</t>
  </si>
  <si>
    <t>Схемы трансформаторов тока с маркировкой концов обмоток</t>
  </si>
  <si>
    <t>Схемы клеммных рядов во вводном устройстве</t>
  </si>
  <si>
    <t>Перечень сопроводительной документации на средства измерения и автоматизации</t>
  </si>
  <si>
    <t>Перечень комплектно поставляемых КИПиА с указанием полного кода моделей с расшифровкой каждой опции, наименования завода-изготовителя, технических характеристик (в том числе диапазон измерений, тип выходного сигнала, климатическое исполнение, маркировка взрывозащиты и др.);</t>
  </si>
  <si>
    <t>Техническая документация изготовителя на комплектно поставляемые КИПиА (описания, паспорта, инструкции по монтажу и эксплуатации, методики поверки и др.);</t>
  </si>
  <si>
    <t>Разрешительная документация на комплектно поставляемые КИПиА, в том числе сертификаты соответствия требованиям ТР ТС, свидетельства об утверждении типа средств измерений, свидетельство о первичной поверке, сертификат (декларацию) безопасности с приложением руководства по безопасности согласно 
ГОСТ Р МЭК 61508, ГОСТ Р МЭК 61511 для использования в контурах безопасности с требуемым уровнем SIL (требуемый уровень определяется в каждом конкретном проекте для каждой функции безопасности);</t>
  </si>
  <si>
    <t>Схемы подключения КИПиА к комплектно поставляемым клеммным коробкам;</t>
  </si>
  <si>
    <t>Монтажная схема установки датчиков температуры обмотки статора и подшипников;</t>
  </si>
  <si>
    <t>Таблицу уставок предупредительных и предаварийных сигнализаций и блокировок</t>
  </si>
  <si>
    <t>Перечень сопроводительной документации на насосный агрегат</t>
  </si>
  <si>
    <t>Оригинал паспорта на русском языке, оформленный в соответствии с ГОСТ 2.610-2019, включая технические данные, чертеж в разрезе с обозначением деталей и номерами подшипников, акты испытаний, заверенный производителем печатью и подписью. В паспорт приложить рекомендации по межремонтному пробегу, ремонту с указанием объемов Т, С, К ремонтов и ТО нормативы на ремонт, рекомендации по фактическому состоянию.</t>
  </si>
  <si>
    <t>Руководство по эксплуатации, техническому обслуживанию монтажу и структурой ремонтного цикла и межремонтных пробегов, предписания по пуску в производство, в том числе в зимнее время, данные по количеству, марке  и срокам замены ГСМ (смазочных материалов) с указанием российских аналогов. На русском языке, скрепленный подписью, и заверенный синей печатью Производителя.</t>
  </si>
  <si>
    <t>Сертификат соответствия требованиям TP ТС 010/2011 "Технического регламента о безопасности машин и оборудования": оригинал, либо копия оригинала, заверенная синей печатью держателем подлинника сертификата, либо нотариально- заверенная копия, либо копия, заверенная органом по сертификации.</t>
  </si>
  <si>
    <t>Габаритный чертеж насосного агрегата с перечнем элементов насоса и листы технических данных;</t>
  </si>
  <si>
    <t>Характеристики насоса (HQ, NQ, ηQ, универсальная) и схема обвязки насоса.</t>
  </si>
  <si>
    <t>План контроля качества</t>
  </si>
  <si>
    <t>Сертификат происхождения литейных заготовок основных узлов и деталей насосов</t>
  </si>
  <si>
    <t xml:space="preserve">Ремонтная документация по ГОСТ. </t>
  </si>
  <si>
    <t>Сертификаты качества с указанием химического состава и механических свойств (предел прочности, предел текучести, относительное удлинение, твёрдость, ударная вязкость при минимально возможной температуре окружающей среды, результаты испытания на МКК (при необходимости)) на фланцы, крепеж; на прокладки - заводские паспорта;
документация на оборудование должно соответствовать требованиям ТР ТС 010/2011, ТР/ТС 012/2011;
в состав документации должны быть чертежи и спецификации с указанием всех узлов и агргеатов входящих в состав оборудования (в том числе сторонних поставщиков) с указанием их артикулов или номенклатурных номеров;
в составе документации обязательно должны быть указаны критерии предельных состояний и стратегия обслуживания с межремонтными интервалами и периодичностью технического обслуживания. В пакете поставляемой документации предусмотреть требования безопасности при утилизации насосов.</t>
  </si>
  <si>
    <t>Показатели надежности</t>
  </si>
  <si>
    <t>Наработка до отказа, час, не менее</t>
  </si>
  <si>
    <t>Назначенный ресурс, час, не менее</t>
  </si>
  <si>
    <t>Коэффициент готовности, не менее</t>
  </si>
  <si>
    <t>часов в год</t>
  </si>
  <si>
    <t>Возможность ремонта "по техническому состоянию"</t>
  </si>
  <si>
    <t>насоса</t>
  </si>
  <si>
    <t>привода</t>
  </si>
  <si>
    <t>Назначенный срок службы, лет, не менее</t>
  </si>
  <si>
    <t>электродвигателя</t>
  </si>
  <si>
    <t>Гарантийные обязательства, месяцев, не менее</t>
  </si>
  <si>
    <t>с даты ввода в эксплуатацию</t>
  </si>
  <si>
    <t>с даты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</si>
</sst>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rgb="FF008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6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5" fillId="8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 wrapText="1"/>
    </xf>
    <xf numFmtId="2" fontId="5" fillId="2" borderId="8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165" fontId="5" fillId="4" borderId="8" xfId="1" applyNumberFormat="1" applyFont="1" applyFill="1" applyBorder="1" applyAlignment="1" applyProtection="1">
      <alignment horizontal="center" vertical="center" wrapText="1"/>
    </xf>
    <xf numFmtId="165" fontId="5" fillId="4" borderId="1" xfId="1" applyNumberFormat="1" applyFont="1" applyFill="1" applyBorder="1" applyAlignment="1" applyProtection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5" fillId="3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165" fontId="5" fillId="4" borderId="1" xfId="1" applyNumberFormat="1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8" xfId="2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Protection="1"/>
    <xf numFmtId="0" fontId="5" fillId="4" borderId="1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0" xfId="0" applyFont="1" applyFill="1" applyBorder="1" applyProtection="1"/>
    <xf numFmtId="2" fontId="5" fillId="4" borderId="1" xfId="1" applyNumberFormat="1" applyFont="1" applyFill="1" applyBorder="1" applyAlignment="1" applyProtection="1">
      <alignment horizontal="center" vertical="center"/>
    </xf>
    <xf numFmtId="0" fontId="5" fillId="8" borderId="8" xfId="0" applyFont="1" applyFill="1" applyBorder="1" applyAlignment="1" applyProtection="1">
      <alignment vertical="center" wrapText="1"/>
    </xf>
    <xf numFmtId="1" fontId="5" fillId="4" borderId="1" xfId="1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5" xfId="0" applyFont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5" fillId="0" borderId="8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>
      <alignment horizontal="left" vertical="center" wrapText="1" indent="1"/>
    </xf>
    <xf numFmtId="165" fontId="5" fillId="3" borderId="1" xfId="1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0" fontId="5" fillId="0" borderId="5" xfId="2" applyFont="1" applyFill="1" applyBorder="1" applyAlignment="1" applyProtection="1">
      <alignment horizontal="left" vertical="top" wrapText="1"/>
    </xf>
    <xf numFmtId="0" fontId="5" fillId="0" borderId="6" xfId="2" applyFont="1" applyFill="1" applyBorder="1" applyAlignment="1" applyProtection="1">
      <alignment horizontal="left" vertical="top" wrapText="1"/>
    </xf>
    <xf numFmtId="0" fontId="5" fillId="0" borderId="7" xfId="2" applyFont="1" applyFill="1" applyBorder="1" applyAlignment="1" applyProtection="1">
      <alignment horizontal="left" vertical="top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5" fillId="0" borderId="8" xfId="2" applyFont="1" applyBorder="1" applyAlignment="1" applyProtection="1">
      <alignment horizontal="left" vertical="center" wrapText="1"/>
    </xf>
    <xf numFmtId="0" fontId="5" fillId="0" borderId="9" xfId="2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8" borderId="5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8" borderId="13" xfId="0" applyFont="1" applyFill="1" applyBorder="1" applyAlignment="1">
      <alignment horizontal="left" vertical="top"/>
    </xf>
    <xf numFmtId="0" fontId="5" fillId="8" borderId="14" xfId="0" applyFont="1" applyFill="1" applyBorder="1" applyAlignment="1">
      <alignment horizontal="left" vertical="top"/>
    </xf>
    <xf numFmtId="0" fontId="5" fillId="8" borderId="2" xfId="0" applyFont="1" applyFill="1" applyBorder="1" applyAlignment="1">
      <alignment horizontal="left" vertical="top"/>
    </xf>
    <xf numFmtId="0" fontId="5" fillId="8" borderId="1" xfId="0" applyFont="1" applyFill="1" applyBorder="1" applyAlignment="1" applyProtection="1">
      <alignment horizontal="left" vertical="top" wrapText="1"/>
    </xf>
    <xf numFmtId="0" fontId="5" fillId="8" borderId="5" xfId="0" applyFont="1" applyFill="1" applyBorder="1" applyAlignment="1" applyProtection="1">
      <alignment horizontal="left" vertical="top" wrapText="1"/>
    </xf>
    <xf numFmtId="0" fontId="5" fillId="8" borderId="6" xfId="0" applyFont="1" applyFill="1" applyBorder="1" applyAlignment="1" applyProtection="1">
      <alignment horizontal="left" vertical="top" wrapText="1"/>
    </xf>
    <xf numFmtId="0" fontId="5" fillId="8" borderId="7" xfId="0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5" fillId="8" borderId="13" xfId="0" applyFont="1" applyFill="1" applyBorder="1" applyAlignment="1" applyProtection="1">
      <alignment horizontal="left" vertical="top" wrapText="1"/>
    </xf>
    <xf numFmtId="0" fontId="5" fillId="8" borderId="14" xfId="0" applyFont="1" applyFill="1" applyBorder="1" applyAlignment="1" applyProtection="1">
      <alignment horizontal="left" vertical="top" wrapText="1"/>
    </xf>
    <xf numFmtId="0" fontId="5" fillId="8" borderId="2" xfId="0" applyFont="1" applyFill="1" applyBorder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left" vertical="center" wrapText="1"/>
    </xf>
    <xf numFmtId="0" fontId="5" fillId="0" borderId="13" xfId="2" applyFont="1" applyBorder="1" applyAlignment="1" applyProtection="1">
      <alignment horizontal="left" vertical="center" wrapText="1"/>
    </xf>
    <xf numFmtId="0" fontId="5" fillId="0" borderId="16" xfId="2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top"/>
    </xf>
  </cellXfs>
  <cellStyles count="3">
    <cellStyle name="Обычный" xfId="0" builtinId="0"/>
    <cellStyle name="Обычный 5" xfId="2"/>
    <cellStyle name="Процентный" xfId="1" builtinId="5"/>
  </cellStyles>
  <dxfs count="4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898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naiv/AppData/Local/Microsoft/Windows/INetCache/Content.Outlook/K9GVX6NO/17243.&#1056;.14.400.0-&#1058;&#1061;.&#1054;&#1051;.1_(&#1074;&#1080;&#1093;&#1088;&#1077;&#1074;&#1086;&#1081;+&#1096;&#1077;&#1089;&#1090;&#1077;&#1088;&#1077;&#1085;&#1085;&#1099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055;&#1088;&#1086;&#1077;&#1082;&#1090;&#1099;\&#1057;&#1048;&#1041;&#1059;&#1056;%20&#1055;&#1088;&#1086;&#1077;&#1082;&#1090;&#1099;\&#1042;&#1057;&#1050;_&#1088;&#1072;&#1084;&#1086;&#1095;&#1085;&#1099;&#1081;%20&#1076;&#1086;&#1075;&#1086;&#1074;&#1086;&#1088;\&#1055;&#1088;&#1086;&#1077;&#1082;&#1090;&#1099;\05_&#1057;&#1085;&#1080;&#1078;&#1077;&#1085;&#1080;&#1077;%20&#1089;&#1090;&#1086;&#1080;&#1084;&#1086;&#1089;&#1090;&#1080;%20&#1086;&#1095;&#1080;&#1089;&#1090;&#1082;&#1080;%20&#1089;&#1090;&#1086;&#1095;&#1085;&#1099;&#1093;%20&#1074;&#1086;&#1076;%20&#1079;&#1072;%20&#1089;&#1095;&#1077;&#1090;%20&#1087;&#1077;&#1088;&#1077;&#1093;&#1086;&#1076;&#1072;%20&#1085;&#1072;%20&#1078;&#1080;&#1076;&#1082;&#1080;&#1081;%20&#1082;&#1086;&#1072;&#1075;&#1091;&#1083;&#1103;&#1085;&#1090;\5_&#1043;&#1055;&#1048;\&#1054;&#1058;&#1056;\&#1054;&#1051;\&#1053;&#1072;&#1089;&#1086;&#1089;\15688_7.&#1056;.0.&#1059;&#1054;&#1055;&#1057;&#1042;&#1055;&#1057;&#1050;.0-&#1058;&#1061;.&#1054;&#1051;.2_&#1054;&#1051;%20&#8470;2%20&#1085;&#1072;%20&#1085;&#1072;&#1089;&#1086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51;%20&#1085;&#1072;%20&#1085;&#1072;&#1089;&#1086;&#1089;%20&#1056;&#1056;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Содержание"/>
      <sheetName val="Лист технических данных"/>
      <sheetName val="КАЛЬК по Ns"/>
      <sheetName val="Приложение А"/>
      <sheetName val="Приложение Б"/>
      <sheetName val="Приложение В"/>
      <sheetName val="Приложение Г"/>
      <sheetName val="С"/>
    </sheetNames>
    <sheetDataSet>
      <sheetData sheetId="0"/>
      <sheetData sheetId="1"/>
      <sheetData sheetId="2"/>
      <sheetData sheetId="3">
        <row r="8">
          <cell r="F8">
            <v>1</v>
          </cell>
        </row>
        <row r="9">
          <cell r="F9">
            <v>1</v>
          </cell>
        </row>
        <row r="10">
          <cell r="F10">
            <v>2900</v>
          </cell>
        </row>
        <row r="14">
          <cell r="F14">
            <v>0.75</v>
          </cell>
        </row>
        <row r="17">
          <cell r="F17">
            <v>0.1268215</v>
          </cell>
        </row>
      </sheetData>
      <sheetData sheetId="4"/>
      <sheetData sheetId="5"/>
      <sheetData sheetId="6"/>
      <sheetData sheetId="7"/>
      <sheetData sheetId="8">
        <row r="3">
          <cell r="W3" t="str">
            <v>Заполнять</v>
          </cell>
          <cell r="AA3" t="str">
            <v>Электрический привод</v>
          </cell>
          <cell r="AD3" t="str">
            <v>НЕТ</v>
          </cell>
        </row>
        <row r="4">
          <cell r="W4" t="str">
            <v>Не заполнять</v>
          </cell>
          <cell r="AA4" t="str">
            <v>Расширительная машина</v>
          </cell>
        </row>
        <row r="5">
          <cell r="AA5" t="str">
            <v>Инструментальный поток</v>
          </cell>
        </row>
        <row r="15">
          <cell r="B15" t="str">
            <v>Однопоточный</v>
          </cell>
        </row>
        <row r="16">
          <cell r="B16" t="str">
            <v>Двухпоточный</v>
          </cell>
        </row>
        <row r="17">
          <cell r="B17" t="str">
            <v>Многопоточный</v>
          </cell>
        </row>
        <row r="19">
          <cell r="B19" t="str">
            <v>Одноступенчатый</v>
          </cell>
        </row>
        <row r="20">
          <cell r="B20" t="str">
            <v>Многоступенчатый</v>
          </cell>
        </row>
        <row r="48">
          <cell r="N48" t="str">
            <v>ХЛ (F)</v>
          </cell>
          <cell r="O48" t="str">
            <v>Холодный</v>
          </cell>
        </row>
        <row r="49">
          <cell r="N49" t="str">
            <v>УХЛ (NF)</v>
          </cell>
          <cell r="O49" t="str">
            <v>Умеренный и холодный</v>
          </cell>
        </row>
        <row r="50">
          <cell r="N50" t="str">
            <v>У (N)</v>
          </cell>
          <cell r="O50" t="str">
            <v>Умеренный</v>
          </cell>
        </row>
        <row r="51">
          <cell r="N51" t="str">
            <v>Т (T)</v>
          </cell>
          <cell r="O51" t="str">
            <v>Тропический общий</v>
          </cell>
        </row>
        <row r="52">
          <cell r="N52" t="str">
            <v>ТУ (TN)</v>
          </cell>
          <cell r="O52" t="str">
            <v>Тропический умеренный</v>
          </cell>
        </row>
        <row r="53">
          <cell r="N53" t="str">
            <v>ТС (TA)</v>
          </cell>
          <cell r="O53" t="str">
            <v>Тропический сухой</v>
          </cell>
        </row>
        <row r="54">
          <cell r="N54" t="str">
            <v>ТВ (TN)</v>
          </cell>
          <cell r="O54" t="str">
            <v>Тропический влажный</v>
          </cell>
        </row>
        <row r="55">
          <cell r="N55" t="str">
            <v>О (U)</v>
          </cell>
          <cell r="O55" t="str">
            <v>Общеклиматический</v>
          </cell>
        </row>
        <row r="56">
          <cell r="N56" t="str">
            <v>М (M)</v>
          </cell>
          <cell r="O56" t="str">
            <v>Умеренный и холодный морской</v>
          </cell>
        </row>
        <row r="57">
          <cell r="N57" t="str">
            <v>ТМ (MT)</v>
          </cell>
          <cell r="O57" t="str">
            <v>Тропический морской</v>
          </cell>
        </row>
        <row r="58">
          <cell r="N58" t="str">
            <v>ОМ (MU)</v>
          </cell>
          <cell r="O58" t="str">
            <v>Общеклиматический морской</v>
          </cell>
        </row>
        <row r="59">
          <cell r="N59" t="str">
            <v>В (W)</v>
          </cell>
          <cell r="O59" t="str">
            <v>Всеклиматический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Содержание"/>
      <sheetName val="Лист технических данных"/>
      <sheetName val="Приложение 1"/>
      <sheetName val="Приложение 2"/>
      <sheetName val="Приложение 3"/>
      <sheetName val="Приложение 4"/>
      <sheetName val="КАЛЬК по Ns"/>
      <sheetName val="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8">
          <cell r="N48" t="str">
            <v>ХЛ (F)</v>
          </cell>
          <cell r="O48" t="str">
            <v>Холодный</v>
          </cell>
        </row>
        <row r="49">
          <cell r="N49" t="str">
            <v>УХЛ (NF)</v>
          </cell>
          <cell r="O49" t="str">
            <v>Умеренный и холодный</v>
          </cell>
        </row>
        <row r="50">
          <cell r="N50" t="str">
            <v>У (N)</v>
          </cell>
          <cell r="O50" t="str">
            <v>Умеренный</v>
          </cell>
        </row>
        <row r="51">
          <cell r="N51" t="str">
            <v>Т (T)</v>
          </cell>
          <cell r="O51" t="str">
            <v>Тропический общий</v>
          </cell>
        </row>
        <row r="52">
          <cell r="N52" t="str">
            <v>ТУ (TN)</v>
          </cell>
          <cell r="O52" t="str">
            <v>Тропический умеренный</v>
          </cell>
        </row>
        <row r="53">
          <cell r="N53" t="str">
            <v>ТС (TA)</v>
          </cell>
          <cell r="O53" t="str">
            <v>Тропический сухой</v>
          </cell>
        </row>
        <row r="54">
          <cell r="N54" t="str">
            <v>ТВ (TN)</v>
          </cell>
          <cell r="O54" t="str">
            <v>Тропический влажный</v>
          </cell>
        </row>
        <row r="55">
          <cell r="N55" t="str">
            <v>О (U)</v>
          </cell>
          <cell r="O55" t="str">
            <v>Общеклиматический</v>
          </cell>
        </row>
        <row r="56">
          <cell r="N56" t="str">
            <v>М (M)</v>
          </cell>
          <cell r="O56" t="str">
            <v>Умеренный и холодный морской</v>
          </cell>
        </row>
        <row r="57">
          <cell r="N57" t="str">
            <v>ТМ (MT)</v>
          </cell>
          <cell r="O57" t="str">
            <v>Тропический морской</v>
          </cell>
        </row>
        <row r="58">
          <cell r="N58" t="str">
            <v>ОМ (MU)</v>
          </cell>
          <cell r="O58" t="str">
            <v>Общеклиматический морской</v>
          </cell>
        </row>
        <row r="59">
          <cell r="N59" t="str">
            <v>В (W)</v>
          </cell>
          <cell r="O59" t="str">
            <v>Всеклиматический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tabSelected="1" zoomScale="85" zoomScaleNormal="85" workbookViewId="0">
      <selection activeCell="E14" sqref="E14"/>
    </sheetView>
  </sheetViews>
  <sheetFormatPr defaultRowHeight="15" x14ac:dyDescent="0.25"/>
  <cols>
    <col min="1" max="1" width="5.140625" customWidth="1"/>
    <col min="2" max="2" width="64.7109375" customWidth="1"/>
    <col min="3" max="3" width="33" customWidth="1"/>
    <col min="4" max="4" width="0" hidden="1" customWidth="1"/>
    <col min="5" max="5" width="43.140625" customWidth="1"/>
    <col min="6" max="6" width="25.7109375" customWidth="1"/>
    <col min="7" max="7" width="31.1406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2"/>
      <c r="C2" s="2"/>
      <c r="D2" s="2"/>
      <c r="E2" s="2"/>
      <c r="F2" s="2"/>
      <c r="G2" s="2"/>
    </row>
    <row r="3" spans="1:7" x14ac:dyDescent="0.25">
      <c r="A3" s="4"/>
      <c r="B3" s="2" t="s">
        <v>2</v>
      </c>
      <c r="C3" s="2" t="s">
        <v>3</v>
      </c>
      <c r="D3" s="2"/>
      <c r="E3" s="2"/>
      <c r="F3" s="2"/>
      <c r="G3" s="2"/>
    </row>
    <row r="4" spans="1:7" x14ac:dyDescent="0.25">
      <c r="A4" s="5"/>
      <c r="B4" s="2" t="s">
        <v>4</v>
      </c>
      <c r="C4" s="2" t="s">
        <v>5</v>
      </c>
      <c r="D4" s="2"/>
      <c r="E4" s="2"/>
      <c r="F4" s="2"/>
      <c r="G4" s="2"/>
    </row>
    <row r="5" spans="1:7" x14ac:dyDescent="0.25">
      <c r="A5" s="6"/>
      <c r="B5" s="2" t="s">
        <v>6</v>
      </c>
      <c r="C5" s="2" t="s">
        <v>7</v>
      </c>
      <c r="D5" s="2"/>
      <c r="E5" s="2"/>
      <c r="F5" s="2"/>
      <c r="G5" s="2"/>
    </row>
    <row r="6" spans="1:7" x14ac:dyDescent="0.25">
      <c r="A6" s="7"/>
      <c r="B6" s="2" t="s">
        <v>8</v>
      </c>
      <c r="C6" s="2" t="s">
        <v>9</v>
      </c>
      <c r="D6" s="2"/>
      <c r="E6" s="2"/>
      <c r="F6" s="2"/>
      <c r="G6" s="2"/>
    </row>
    <row r="7" spans="1:7" x14ac:dyDescent="0.25">
      <c r="A7" s="3" t="s">
        <v>10</v>
      </c>
      <c r="B7" s="2"/>
      <c r="C7" s="2"/>
      <c r="D7" s="2"/>
      <c r="E7" s="2"/>
      <c r="F7" s="2"/>
      <c r="G7" s="2"/>
    </row>
    <row r="8" spans="1:7" x14ac:dyDescent="0.25">
      <c r="A8" s="8"/>
      <c r="B8" s="2" t="s">
        <v>11</v>
      </c>
      <c r="C8" s="2" t="s">
        <v>12</v>
      </c>
      <c r="D8" s="2"/>
      <c r="E8" s="2"/>
      <c r="F8" s="2"/>
      <c r="G8" s="2"/>
    </row>
    <row r="9" spans="1:7" x14ac:dyDescent="0.25">
      <c r="A9" s="5"/>
      <c r="B9" s="2" t="s">
        <v>4</v>
      </c>
      <c r="C9" s="2" t="s">
        <v>13</v>
      </c>
      <c r="D9" s="2"/>
      <c r="E9" s="2"/>
      <c r="F9" s="2"/>
      <c r="G9" s="2"/>
    </row>
    <row r="10" spans="1:7" x14ac:dyDescent="0.25">
      <c r="A10" s="9"/>
      <c r="B10" s="2" t="s">
        <v>14</v>
      </c>
      <c r="C10" s="2" t="s">
        <v>15</v>
      </c>
      <c r="D10" s="2"/>
      <c r="E10" s="2"/>
      <c r="F10" s="2"/>
      <c r="G10" s="2"/>
    </row>
    <row r="11" spans="1:7" x14ac:dyDescent="0.25">
      <c r="A11" s="10"/>
      <c r="B11" s="2" t="s">
        <v>16</v>
      </c>
      <c r="C11" s="2" t="s">
        <v>17</v>
      </c>
      <c r="D11" s="2"/>
      <c r="E11" s="2"/>
      <c r="F11" s="2"/>
      <c r="G11" s="2"/>
    </row>
    <row r="12" spans="1:7" x14ac:dyDescent="0.25">
      <c r="A12" s="3" t="s">
        <v>18</v>
      </c>
      <c r="B12" s="2"/>
      <c r="C12" s="2"/>
      <c r="D12" s="2"/>
      <c r="E12" s="2"/>
      <c r="F12" s="2"/>
      <c r="G12" s="2"/>
    </row>
    <row r="13" spans="1:7" x14ac:dyDescent="0.25">
      <c r="A13" s="157" t="s">
        <v>19</v>
      </c>
      <c r="B13" s="158"/>
      <c r="C13" s="159"/>
      <c r="D13" s="11" t="s">
        <v>20</v>
      </c>
      <c r="E13" s="11" t="s">
        <v>21</v>
      </c>
      <c r="F13" s="12"/>
      <c r="G13" s="12"/>
    </row>
    <row r="14" spans="1:7" ht="30" customHeight="1" x14ac:dyDescent="0.25">
      <c r="A14" s="13"/>
      <c r="B14" s="101" t="s">
        <v>22</v>
      </c>
      <c r="C14" s="14" t="s">
        <v>23</v>
      </c>
      <c r="D14" s="11" t="s">
        <v>24</v>
      </c>
      <c r="E14" s="11"/>
      <c r="F14" s="12"/>
      <c r="G14" s="12"/>
    </row>
    <row r="15" spans="1:7" ht="33" customHeight="1" x14ac:dyDescent="0.25">
      <c r="A15" s="13"/>
      <c r="B15" s="160"/>
      <c r="C15" s="14" t="s">
        <v>25</v>
      </c>
      <c r="D15" s="11" t="s">
        <v>24</v>
      </c>
      <c r="E15" s="11" t="s">
        <v>26</v>
      </c>
      <c r="F15" s="12"/>
      <c r="G15" s="12"/>
    </row>
    <row r="16" spans="1:7" ht="33" customHeight="1" x14ac:dyDescent="0.25">
      <c r="A16" s="13"/>
      <c r="B16" s="160"/>
      <c r="C16" s="14" t="s">
        <v>27</v>
      </c>
      <c r="D16" s="11" t="s">
        <v>24</v>
      </c>
      <c r="E16" s="15" t="s">
        <v>28</v>
      </c>
      <c r="F16" s="12"/>
      <c r="G16" s="12"/>
    </row>
    <row r="17" spans="1:7" ht="33" customHeight="1" x14ac:dyDescent="0.25">
      <c r="A17" s="13"/>
      <c r="B17" s="102"/>
      <c r="C17" s="14" t="s">
        <v>29</v>
      </c>
      <c r="D17" s="11" t="s">
        <v>24</v>
      </c>
      <c r="E17" s="11" t="s">
        <v>30</v>
      </c>
      <c r="F17" s="12"/>
      <c r="G17" s="12"/>
    </row>
    <row r="18" spans="1:7" x14ac:dyDescent="0.25">
      <c r="A18" s="13"/>
      <c r="B18" s="154" t="s">
        <v>31</v>
      </c>
      <c r="C18" s="155"/>
      <c r="D18" s="16" t="s">
        <v>32</v>
      </c>
      <c r="E18" s="16" t="s">
        <v>33</v>
      </c>
      <c r="F18" s="12"/>
      <c r="G18" s="12"/>
    </row>
    <row r="19" spans="1:7" x14ac:dyDescent="0.25">
      <c r="A19" s="13"/>
      <c r="B19" s="154" t="s">
        <v>34</v>
      </c>
      <c r="C19" s="155"/>
      <c r="D19" s="17">
        <v>3</v>
      </c>
      <c r="E19" s="17">
        <v>3</v>
      </c>
      <c r="F19" s="12"/>
      <c r="G19" s="12"/>
    </row>
    <row r="20" spans="1:7" ht="60" x14ac:dyDescent="0.25">
      <c r="A20" s="13"/>
      <c r="B20" s="154" t="s">
        <v>35</v>
      </c>
      <c r="C20" s="155"/>
      <c r="D20" s="18" t="s">
        <v>36</v>
      </c>
      <c r="E20" s="18" t="s">
        <v>36</v>
      </c>
      <c r="F20" s="19" t="s">
        <v>37</v>
      </c>
      <c r="G20" s="12"/>
    </row>
    <row r="21" spans="1:7" x14ac:dyDescent="0.25">
      <c r="A21" s="13"/>
      <c r="B21" s="101" t="s">
        <v>38</v>
      </c>
      <c r="C21" s="120" t="s">
        <v>39</v>
      </c>
      <c r="D21" s="121"/>
      <c r="E21" s="122"/>
      <c r="F21" s="4"/>
      <c r="G21" s="20" t="s">
        <v>40</v>
      </c>
    </row>
    <row r="22" spans="1:7" ht="15" customHeight="1" x14ac:dyDescent="0.25">
      <c r="A22" s="13"/>
      <c r="B22" s="102"/>
      <c r="C22" s="120" t="s">
        <v>41</v>
      </c>
      <c r="D22" s="121" t="s">
        <v>40</v>
      </c>
      <c r="E22" s="122"/>
      <c r="F22" s="4"/>
      <c r="G22" s="20" t="s">
        <v>40</v>
      </c>
    </row>
    <row r="23" spans="1:7" x14ac:dyDescent="0.25">
      <c r="A23" s="13"/>
      <c r="B23" s="154" t="s">
        <v>42</v>
      </c>
      <c r="C23" s="155"/>
      <c r="D23" s="21" t="s">
        <v>24</v>
      </c>
      <c r="E23" s="21">
        <v>45002</v>
      </c>
      <c r="F23" s="4"/>
      <c r="G23" s="20" t="s">
        <v>40</v>
      </c>
    </row>
    <row r="24" spans="1:7" ht="90" customHeight="1" x14ac:dyDescent="0.25">
      <c r="A24" s="22" t="s">
        <v>43</v>
      </c>
      <c r="B24" s="23" t="s">
        <v>44</v>
      </c>
      <c r="C24" s="23" t="s">
        <v>45</v>
      </c>
      <c r="D24" s="24" t="s">
        <v>46</v>
      </c>
      <c r="E24" s="24" t="s">
        <v>47</v>
      </c>
      <c r="F24" s="24" t="s">
        <v>48</v>
      </c>
      <c r="G24" s="25" t="s">
        <v>49</v>
      </c>
    </row>
    <row r="25" spans="1:7" x14ac:dyDescent="0.25">
      <c r="A25" s="97" t="s">
        <v>50</v>
      </c>
      <c r="B25" s="156"/>
      <c r="C25" s="156"/>
      <c r="D25" s="98"/>
      <c r="E25" s="26"/>
      <c r="F25" s="12"/>
      <c r="G25" s="12"/>
    </row>
    <row r="26" spans="1:7" ht="30" customHeight="1" x14ac:dyDescent="0.25">
      <c r="A26" s="27">
        <v>1</v>
      </c>
      <c r="B26" s="90" t="s">
        <v>51</v>
      </c>
      <c r="C26" s="14" t="s">
        <v>52</v>
      </c>
      <c r="D26" s="28" t="s">
        <v>24</v>
      </c>
      <c r="E26" s="29">
        <v>5</v>
      </c>
      <c r="F26" s="19" t="s">
        <v>53</v>
      </c>
      <c r="G26" s="20" t="s">
        <v>54</v>
      </c>
    </row>
    <row r="27" spans="1:7" ht="30" customHeight="1" x14ac:dyDescent="0.25">
      <c r="A27" s="19">
        <f t="shared" ref="A27:A67" si="0">1+A26</f>
        <v>2</v>
      </c>
      <c r="B27" s="91"/>
      <c r="C27" s="14" t="s">
        <v>55</v>
      </c>
      <c r="D27" s="30">
        <v>850</v>
      </c>
      <c r="E27" s="29">
        <v>10</v>
      </c>
      <c r="F27" s="19" t="s">
        <v>56</v>
      </c>
      <c r="G27" s="20" t="s">
        <v>54</v>
      </c>
    </row>
    <row r="28" spans="1:7" ht="30" x14ac:dyDescent="0.25">
      <c r="A28" s="19">
        <f t="shared" si="0"/>
        <v>3</v>
      </c>
      <c r="B28" s="92"/>
      <c r="C28" s="14" t="s">
        <v>57</v>
      </c>
      <c r="D28" s="28" t="s">
        <v>24</v>
      </c>
      <c r="E28" s="29">
        <v>15</v>
      </c>
      <c r="F28" s="19" t="s">
        <v>56</v>
      </c>
      <c r="G28" s="20" t="s">
        <v>54</v>
      </c>
    </row>
    <row r="29" spans="1:7" ht="75" customHeight="1" x14ac:dyDescent="0.25">
      <c r="A29" s="19">
        <f t="shared" si="0"/>
        <v>4</v>
      </c>
      <c r="B29" s="90" t="s">
        <v>58</v>
      </c>
      <c r="C29" s="14" t="s">
        <v>59</v>
      </c>
      <c r="D29" s="31" t="s">
        <v>24</v>
      </c>
      <c r="E29" s="29" t="s">
        <v>60</v>
      </c>
      <c r="F29" s="19" t="s">
        <v>56</v>
      </c>
      <c r="G29" s="20" t="s">
        <v>54</v>
      </c>
    </row>
    <row r="30" spans="1:7" ht="75" customHeight="1" x14ac:dyDescent="0.25">
      <c r="A30" s="19">
        <f t="shared" si="0"/>
        <v>5</v>
      </c>
      <c r="B30" s="91"/>
      <c r="C30" s="14" t="s">
        <v>61</v>
      </c>
      <c r="D30" s="32">
        <v>120</v>
      </c>
      <c r="E30" s="29">
        <v>5.37</v>
      </c>
      <c r="F30" s="19" t="s">
        <v>56</v>
      </c>
      <c r="G30" s="20" t="s">
        <v>54</v>
      </c>
    </row>
    <row r="31" spans="1:7" ht="75" customHeight="1" x14ac:dyDescent="0.25">
      <c r="A31" s="19">
        <f t="shared" si="0"/>
        <v>6</v>
      </c>
      <c r="B31" s="92"/>
      <c r="C31" s="14" t="s">
        <v>62</v>
      </c>
      <c r="D31" s="28" t="s">
        <v>24</v>
      </c>
      <c r="E31" s="29" t="s">
        <v>60</v>
      </c>
      <c r="F31" s="19" t="s">
        <v>56</v>
      </c>
      <c r="G31" s="20" t="s">
        <v>54</v>
      </c>
    </row>
    <row r="32" spans="1:7" ht="30" x14ac:dyDescent="0.25">
      <c r="A32" s="19">
        <f t="shared" si="0"/>
        <v>7</v>
      </c>
      <c r="B32" s="94" t="s">
        <v>63</v>
      </c>
      <c r="C32" s="96" t="s">
        <v>24</v>
      </c>
      <c r="D32" s="28" t="s">
        <v>24</v>
      </c>
      <c r="E32" s="29">
        <v>1</v>
      </c>
      <c r="F32" s="19" t="s">
        <v>56</v>
      </c>
      <c r="G32" s="20" t="s">
        <v>54</v>
      </c>
    </row>
    <row r="33" spans="1:7" ht="30" x14ac:dyDescent="0.25">
      <c r="A33" s="19">
        <f t="shared" si="0"/>
        <v>8</v>
      </c>
      <c r="B33" s="94" t="s">
        <v>64</v>
      </c>
      <c r="C33" s="96"/>
      <c r="D33" s="28" t="s">
        <v>24</v>
      </c>
      <c r="E33" s="29">
        <v>0.5</v>
      </c>
      <c r="F33" s="19" t="s">
        <v>56</v>
      </c>
      <c r="G33" s="20" t="s">
        <v>54</v>
      </c>
    </row>
    <row r="34" spans="1:7" ht="30" x14ac:dyDescent="0.25">
      <c r="A34" s="19">
        <f t="shared" si="0"/>
        <v>9</v>
      </c>
      <c r="B34" s="94" t="s">
        <v>65</v>
      </c>
      <c r="C34" s="96"/>
      <c r="D34" s="28" t="s">
        <v>24</v>
      </c>
      <c r="E34" s="29" t="s">
        <v>66</v>
      </c>
      <c r="F34" s="19" t="s">
        <v>56</v>
      </c>
      <c r="G34" s="20" t="s">
        <v>54</v>
      </c>
    </row>
    <row r="35" spans="1:7" ht="60" customHeight="1" x14ac:dyDescent="0.25">
      <c r="A35" s="19">
        <f t="shared" si="0"/>
        <v>10</v>
      </c>
      <c r="B35" s="90" t="s">
        <v>67</v>
      </c>
      <c r="C35" s="14" t="s">
        <v>68</v>
      </c>
      <c r="D35" s="33">
        <v>0.2</v>
      </c>
      <c r="E35" s="34">
        <v>2</v>
      </c>
      <c r="F35" s="19" t="s">
        <v>56</v>
      </c>
      <c r="G35" s="20" t="s">
        <v>54</v>
      </c>
    </row>
    <row r="36" spans="1:7" ht="45" customHeight="1" x14ac:dyDescent="0.25">
      <c r="A36" s="19">
        <f t="shared" si="0"/>
        <v>11</v>
      </c>
      <c r="B36" s="91"/>
      <c r="C36" s="14" t="s">
        <v>69</v>
      </c>
      <c r="D36" s="31" t="s">
        <v>24</v>
      </c>
      <c r="E36" s="34">
        <v>2</v>
      </c>
      <c r="F36" s="19" t="s">
        <v>56</v>
      </c>
      <c r="G36" s="20" t="s">
        <v>54</v>
      </c>
    </row>
    <row r="37" spans="1:7" ht="75" customHeight="1" x14ac:dyDescent="0.25">
      <c r="A37" s="19">
        <f t="shared" si="0"/>
        <v>12</v>
      </c>
      <c r="B37" s="92"/>
      <c r="C37" s="14" t="s">
        <v>70</v>
      </c>
      <c r="D37" s="31" t="s">
        <v>24</v>
      </c>
      <c r="E37" s="35" t="s">
        <v>66</v>
      </c>
      <c r="F37" s="19" t="s">
        <v>56</v>
      </c>
      <c r="G37" s="20" t="s">
        <v>54</v>
      </c>
    </row>
    <row r="38" spans="1:7" ht="60" customHeight="1" x14ac:dyDescent="0.25">
      <c r="A38" s="19">
        <f t="shared" si="0"/>
        <v>13</v>
      </c>
      <c r="B38" s="90" t="s">
        <v>71</v>
      </c>
      <c r="C38" s="14" t="s">
        <v>68</v>
      </c>
      <c r="D38" s="33">
        <v>1.3</v>
      </c>
      <c r="E38" s="34">
        <v>2.5</v>
      </c>
      <c r="F38" s="19" t="s">
        <v>56</v>
      </c>
      <c r="G38" s="20" t="s">
        <v>54</v>
      </c>
    </row>
    <row r="39" spans="1:7" ht="45" customHeight="1" x14ac:dyDescent="0.25">
      <c r="A39" s="19">
        <f t="shared" si="0"/>
        <v>14</v>
      </c>
      <c r="B39" s="91"/>
      <c r="C39" s="14" t="s">
        <v>69</v>
      </c>
      <c r="D39" s="31" t="s">
        <v>24</v>
      </c>
      <c r="E39" s="34">
        <v>2.5</v>
      </c>
      <c r="F39" s="19" t="s">
        <v>56</v>
      </c>
      <c r="G39" s="20" t="s">
        <v>54</v>
      </c>
    </row>
    <row r="40" spans="1:7" ht="75" customHeight="1" x14ac:dyDescent="0.25">
      <c r="A40" s="19">
        <f t="shared" si="0"/>
        <v>15</v>
      </c>
      <c r="B40" s="92"/>
      <c r="C40" s="14" t="s">
        <v>70</v>
      </c>
      <c r="D40" s="31" t="s">
        <v>24</v>
      </c>
      <c r="E40" s="35" t="s">
        <v>66</v>
      </c>
      <c r="F40" s="19" t="s">
        <v>56</v>
      </c>
      <c r="G40" s="20" t="s">
        <v>54</v>
      </c>
    </row>
    <row r="41" spans="1:7" ht="90" customHeight="1" x14ac:dyDescent="0.25">
      <c r="A41" s="19">
        <f t="shared" si="0"/>
        <v>16</v>
      </c>
      <c r="B41" s="94" t="s">
        <v>72</v>
      </c>
      <c r="C41" s="96"/>
      <c r="D41" s="36" t="s">
        <v>73</v>
      </c>
      <c r="E41" s="17" t="s">
        <v>74</v>
      </c>
      <c r="F41" s="19" t="s">
        <v>56</v>
      </c>
      <c r="G41" s="20" t="s">
        <v>54</v>
      </c>
    </row>
    <row r="42" spans="1:7" ht="90" customHeight="1" x14ac:dyDescent="0.25">
      <c r="A42" s="19">
        <f t="shared" si="0"/>
        <v>17</v>
      </c>
      <c r="B42" s="149" t="s">
        <v>75</v>
      </c>
      <c r="C42" s="14" t="s">
        <v>76</v>
      </c>
      <c r="D42" s="37">
        <f>0.95*'[1]КАЛЬК по Ns'!$F$14</f>
        <v>0.71249999999999991</v>
      </c>
      <c r="E42" s="38">
        <f>0.95*'[1]КАЛЬК по Ns'!$F$14</f>
        <v>0.71249999999999991</v>
      </c>
      <c r="F42" s="19" t="s">
        <v>56</v>
      </c>
      <c r="G42" s="20" t="s">
        <v>54</v>
      </c>
    </row>
    <row r="43" spans="1:7" ht="60" customHeight="1" x14ac:dyDescent="0.25">
      <c r="A43" s="19">
        <f t="shared" si="0"/>
        <v>18</v>
      </c>
      <c r="B43" s="150"/>
      <c r="C43" s="14" t="s">
        <v>77</v>
      </c>
      <c r="D43" s="31" t="s">
        <v>24</v>
      </c>
      <c r="E43" s="39" t="s">
        <v>78</v>
      </c>
      <c r="F43" s="19" t="s">
        <v>56</v>
      </c>
      <c r="G43" s="20" t="s">
        <v>54</v>
      </c>
    </row>
    <row r="44" spans="1:7" ht="45" customHeight="1" x14ac:dyDescent="0.25">
      <c r="A44" s="19">
        <f t="shared" si="0"/>
        <v>19</v>
      </c>
      <c r="B44" s="151" t="s">
        <v>79</v>
      </c>
      <c r="C44" s="152"/>
      <c r="D44" s="152"/>
      <c r="E44" s="153"/>
      <c r="F44" s="40" t="s">
        <v>80</v>
      </c>
      <c r="G44" s="41" t="s">
        <v>81</v>
      </c>
    </row>
    <row r="45" spans="1:7" ht="90" customHeight="1" x14ac:dyDescent="0.25">
      <c r="A45" s="19">
        <f t="shared" si="0"/>
        <v>20</v>
      </c>
      <c r="B45" s="147" t="s">
        <v>82</v>
      </c>
      <c r="C45" s="148"/>
      <c r="D45" s="42" t="s">
        <v>24</v>
      </c>
      <c r="E45" s="43" t="s">
        <v>83</v>
      </c>
      <c r="F45" s="19" t="s">
        <v>56</v>
      </c>
      <c r="G45" s="20" t="s">
        <v>54</v>
      </c>
    </row>
    <row r="46" spans="1:7" ht="45" customHeight="1" x14ac:dyDescent="0.25">
      <c r="A46" s="19">
        <f t="shared" si="0"/>
        <v>21</v>
      </c>
      <c r="B46" s="141" t="s">
        <v>84</v>
      </c>
      <c r="C46" s="141"/>
      <c r="D46" s="141" t="s">
        <v>40</v>
      </c>
      <c r="E46" s="141" t="s">
        <v>40</v>
      </c>
      <c r="F46" s="40" t="s">
        <v>80</v>
      </c>
      <c r="G46" s="41" t="s">
        <v>81</v>
      </c>
    </row>
    <row r="47" spans="1:7" x14ac:dyDescent="0.25">
      <c r="A47" s="97" t="s">
        <v>85</v>
      </c>
      <c r="B47" s="98"/>
      <c r="C47" s="98"/>
      <c r="D47" s="98"/>
      <c r="E47" s="44"/>
      <c r="F47" s="45"/>
      <c r="G47" s="12"/>
    </row>
    <row r="48" spans="1:7" ht="120" customHeight="1" x14ac:dyDescent="0.25">
      <c r="A48" s="19">
        <f>1+A46</f>
        <v>22</v>
      </c>
      <c r="B48" s="139" t="s">
        <v>86</v>
      </c>
      <c r="C48" s="140"/>
      <c r="D48" s="46" t="s">
        <v>87</v>
      </c>
      <c r="E48" s="17" t="s">
        <v>88</v>
      </c>
      <c r="F48" s="19" t="s">
        <v>56</v>
      </c>
      <c r="G48" s="20" t="s">
        <v>54</v>
      </c>
    </row>
    <row r="49" spans="1:7" ht="60" customHeight="1" x14ac:dyDescent="0.25">
      <c r="A49" s="19">
        <f t="shared" si="0"/>
        <v>23</v>
      </c>
      <c r="B49" s="99" t="s">
        <v>89</v>
      </c>
      <c r="C49" s="100"/>
      <c r="D49" s="35" t="s">
        <v>24</v>
      </c>
      <c r="E49" s="35" t="s">
        <v>90</v>
      </c>
      <c r="F49" s="19" t="s">
        <v>56</v>
      </c>
      <c r="G49" s="20" t="s">
        <v>54</v>
      </c>
    </row>
    <row r="50" spans="1:7" ht="150" customHeight="1" x14ac:dyDescent="0.25">
      <c r="A50" s="19">
        <f t="shared" si="0"/>
        <v>24</v>
      </c>
      <c r="B50" s="105" t="s">
        <v>91</v>
      </c>
      <c r="C50" s="14" t="s">
        <v>92</v>
      </c>
      <c r="D50" s="5" t="s">
        <v>93</v>
      </c>
      <c r="E50" s="5">
        <v>99.5</v>
      </c>
      <c r="F50" s="19" t="s">
        <v>56</v>
      </c>
      <c r="G50" s="20" t="s">
        <v>54</v>
      </c>
    </row>
    <row r="51" spans="1:7" ht="90" customHeight="1" x14ac:dyDescent="0.25">
      <c r="A51" s="19">
        <f t="shared" si="0"/>
        <v>25</v>
      </c>
      <c r="B51" s="106"/>
      <c r="C51" s="14" t="s">
        <v>94</v>
      </c>
      <c r="D51" s="5" t="s">
        <v>93</v>
      </c>
      <c r="E51" s="35" t="s">
        <v>95</v>
      </c>
      <c r="F51" s="19" t="s">
        <v>56</v>
      </c>
      <c r="G51" s="20" t="s">
        <v>54</v>
      </c>
    </row>
    <row r="52" spans="1:7" ht="90" customHeight="1" x14ac:dyDescent="0.25">
      <c r="A52" s="19">
        <v>26</v>
      </c>
      <c r="B52" s="106"/>
      <c r="C52" s="14" t="s">
        <v>96</v>
      </c>
      <c r="D52" s="5"/>
      <c r="E52" s="35">
        <v>3.0000000000000001E-3</v>
      </c>
      <c r="F52" s="19"/>
      <c r="G52" s="20"/>
    </row>
    <row r="53" spans="1:7" ht="30" x14ac:dyDescent="0.25">
      <c r="A53" s="19">
        <f>1+A52</f>
        <v>27</v>
      </c>
      <c r="B53" s="117" t="s">
        <v>97</v>
      </c>
      <c r="C53" s="14" t="s">
        <v>98</v>
      </c>
      <c r="D53" s="47" t="s">
        <v>24</v>
      </c>
      <c r="E53" s="47" t="s">
        <v>99</v>
      </c>
      <c r="F53" s="19" t="s">
        <v>56</v>
      </c>
      <c r="G53" s="20" t="s">
        <v>54</v>
      </c>
    </row>
    <row r="54" spans="1:7" ht="75" customHeight="1" x14ac:dyDescent="0.25">
      <c r="A54" s="19">
        <f t="shared" si="0"/>
        <v>28</v>
      </c>
      <c r="B54" s="118"/>
      <c r="C54" s="14" t="s">
        <v>100</v>
      </c>
      <c r="D54" s="48">
        <v>120</v>
      </c>
      <c r="E54" s="48" t="s">
        <v>101</v>
      </c>
      <c r="F54" s="19" t="s">
        <v>56</v>
      </c>
      <c r="G54" s="20" t="s">
        <v>54</v>
      </c>
    </row>
    <row r="55" spans="1:7" ht="45" customHeight="1" x14ac:dyDescent="0.25">
      <c r="A55" s="19">
        <f t="shared" si="0"/>
        <v>29</v>
      </c>
      <c r="B55" s="119"/>
      <c r="C55" s="14" t="s">
        <v>102</v>
      </c>
      <c r="D55" s="47" t="s">
        <v>24</v>
      </c>
      <c r="E55" s="48" t="s">
        <v>103</v>
      </c>
      <c r="F55" s="19" t="s">
        <v>56</v>
      </c>
      <c r="G55" s="20" t="s">
        <v>54</v>
      </c>
    </row>
    <row r="56" spans="1:7" ht="30" x14ac:dyDescent="0.25">
      <c r="A56" s="19">
        <f t="shared" si="0"/>
        <v>30</v>
      </c>
      <c r="B56" s="99" t="s">
        <v>104</v>
      </c>
      <c r="C56" s="146"/>
      <c r="D56" s="47" t="s">
        <v>24</v>
      </c>
      <c r="E56" s="47">
        <v>1055</v>
      </c>
      <c r="F56" s="19" t="s">
        <v>56</v>
      </c>
      <c r="G56" s="20" t="s">
        <v>54</v>
      </c>
    </row>
    <row r="57" spans="1:7" ht="30" x14ac:dyDescent="0.25">
      <c r="A57" s="19">
        <f t="shared" si="0"/>
        <v>31</v>
      </c>
      <c r="B57" s="99" t="s">
        <v>105</v>
      </c>
      <c r="C57" s="146"/>
      <c r="D57" s="47" t="s">
        <v>24</v>
      </c>
      <c r="E57" s="47">
        <v>0.14799999999999999</v>
      </c>
      <c r="F57" s="19" t="s">
        <v>56</v>
      </c>
      <c r="G57" s="20" t="s">
        <v>54</v>
      </c>
    </row>
    <row r="58" spans="1:7" ht="60" customHeight="1" x14ac:dyDescent="0.25">
      <c r="A58" s="19">
        <f t="shared" si="0"/>
        <v>32</v>
      </c>
      <c r="B58" s="90" t="s">
        <v>106</v>
      </c>
      <c r="C58" s="14" t="s">
        <v>107</v>
      </c>
      <c r="D58" s="17" t="s">
        <v>108</v>
      </c>
      <c r="E58" s="17" t="s">
        <v>109</v>
      </c>
      <c r="F58" s="19" t="s">
        <v>56</v>
      </c>
      <c r="G58" s="20" t="s">
        <v>54</v>
      </c>
    </row>
    <row r="59" spans="1:7" ht="45" customHeight="1" x14ac:dyDescent="0.25">
      <c r="A59" s="19">
        <f t="shared" si="0"/>
        <v>33</v>
      </c>
      <c r="B59" s="91"/>
      <c r="C59" s="14" t="s">
        <v>110</v>
      </c>
      <c r="D59" s="47" t="s">
        <v>24</v>
      </c>
      <c r="E59" s="47" t="s">
        <v>66</v>
      </c>
      <c r="F59" s="19" t="s">
        <v>56</v>
      </c>
      <c r="G59" s="20" t="s">
        <v>54</v>
      </c>
    </row>
    <row r="60" spans="1:7" ht="60" customHeight="1" x14ac:dyDescent="0.25">
      <c r="A60" s="19">
        <f t="shared" si="0"/>
        <v>34</v>
      </c>
      <c r="B60" s="92"/>
      <c r="C60" s="14" t="s">
        <v>111</v>
      </c>
      <c r="D60" s="47" t="s">
        <v>24</v>
      </c>
      <c r="E60" s="47" t="s">
        <v>66</v>
      </c>
      <c r="F60" s="19" t="s">
        <v>56</v>
      </c>
      <c r="G60" s="20" t="s">
        <v>54</v>
      </c>
    </row>
    <row r="61" spans="1:7" x14ac:dyDescent="0.25">
      <c r="A61" s="19">
        <f t="shared" si="0"/>
        <v>35</v>
      </c>
      <c r="B61" s="94" t="s">
        <v>112</v>
      </c>
      <c r="C61" s="96"/>
      <c r="D61" s="17" t="s">
        <v>109</v>
      </c>
      <c r="E61" s="17" t="s">
        <v>109</v>
      </c>
      <c r="F61" s="19" t="s">
        <v>56</v>
      </c>
      <c r="G61" s="20" t="s">
        <v>54</v>
      </c>
    </row>
    <row r="62" spans="1:7" x14ac:dyDescent="0.25">
      <c r="A62" s="19">
        <f t="shared" si="0"/>
        <v>36</v>
      </c>
      <c r="B62" s="94" t="s">
        <v>113</v>
      </c>
      <c r="C62" s="96"/>
      <c r="D62" s="17" t="s">
        <v>109</v>
      </c>
      <c r="E62" s="17" t="s">
        <v>109</v>
      </c>
      <c r="F62" s="19" t="s">
        <v>56</v>
      </c>
      <c r="G62" s="20" t="s">
        <v>54</v>
      </c>
    </row>
    <row r="63" spans="1:7" ht="75" customHeight="1" x14ac:dyDescent="0.25">
      <c r="A63" s="19">
        <f t="shared" si="0"/>
        <v>37</v>
      </c>
      <c r="B63" s="143" t="s">
        <v>114</v>
      </c>
      <c r="C63" s="14" t="s">
        <v>115</v>
      </c>
      <c r="D63" s="17" t="s">
        <v>116</v>
      </c>
      <c r="E63" s="17" t="s">
        <v>116</v>
      </c>
      <c r="F63" s="19" t="s">
        <v>56</v>
      </c>
      <c r="G63" s="20" t="s">
        <v>54</v>
      </c>
    </row>
    <row r="64" spans="1:7" ht="45" customHeight="1" x14ac:dyDescent="0.25">
      <c r="A64" s="19">
        <f t="shared" si="0"/>
        <v>38</v>
      </c>
      <c r="B64" s="144"/>
      <c r="C64" s="14" t="s">
        <v>117</v>
      </c>
      <c r="D64" s="46" t="s">
        <v>118</v>
      </c>
      <c r="E64" s="46" t="s">
        <v>119</v>
      </c>
      <c r="F64" s="19" t="s">
        <v>56</v>
      </c>
      <c r="G64" s="20" t="s">
        <v>54</v>
      </c>
    </row>
    <row r="65" spans="1:7" ht="30" customHeight="1" x14ac:dyDescent="0.25">
      <c r="A65" s="19">
        <f t="shared" si="0"/>
        <v>39</v>
      </c>
      <c r="B65" s="145"/>
      <c r="C65" s="14" t="s">
        <v>120</v>
      </c>
      <c r="D65" s="46" t="s">
        <v>121</v>
      </c>
      <c r="E65" s="46" t="s">
        <v>122</v>
      </c>
      <c r="F65" s="19" t="s">
        <v>56</v>
      </c>
      <c r="G65" s="20" t="s">
        <v>54</v>
      </c>
    </row>
    <row r="66" spans="1:7" ht="30" x14ac:dyDescent="0.25">
      <c r="A66" s="19">
        <f t="shared" si="0"/>
        <v>40</v>
      </c>
      <c r="B66" s="93" t="s">
        <v>82</v>
      </c>
      <c r="C66" s="93"/>
      <c r="D66" s="49" t="s">
        <v>24</v>
      </c>
      <c r="E66" s="49" t="s">
        <v>66</v>
      </c>
      <c r="F66" s="19" t="s">
        <v>56</v>
      </c>
      <c r="G66" s="20" t="s">
        <v>54</v>
      </c>
    </row>
    <row r="67" spans="1:7" ht="45" customHeight="1" x14ac:dyDescent="0.25">
      <c r="A67" s="19">
        <f t="shared" si="0"/>
        <v>41</v>
      </c>
      <c r="B67" s="141" t="s">
        <v>84</v>
      </c>
      <c r="C67" s="141"/>
      <c r="D67" s="141" t="s">
        <v>40</v>
      </c>
      <c r="E67" s="141" t="s">
        <v>40</v>
      </c>
      <c r="F67" s="40" t="s">
        <v>80</v>
      </c>
      <c r="G67" s="41" t="s">
        <v>81</v>
      </c>
    </row>
    <row r="68" spans="1:7" x14ac:dyDescent="0.25">
      <c r="A68" s="97" t="s">
        <v>123</v>
      </c>
      <c r="B68" s="98"/>
      <c r="C68" s="98"/>
      <c r="D68" s="98"/>
      <c r="E68" s="44"/>
      <c r="F68" s="50"/>
      <c r="G68" s="12"/>
    </row>
    <row r="69" spans="1:7" ht="60" customHeight="1" x14ac:dyDescent="0.25">
      <c r="A69" s="19">
        <f>1+A67</f>
        <v>42</v>
      </c>
      <c r="B69" s="142" t="s">
        <v>124</v>
      </c>
      <c r="C69" s="14" t="s">
        <v>125</v>
      </c>
      <c r="D69" s="51" t="s">
        <v>126</v>
      </c>
      <c r="E69" s="51" t="s">
        <v>127</v>
      </c>
      <c r="F69" s="19" t="s">
        <v>56</v>
      </c>
      <c r="G69" s="20" t="s">
        <v>54</v>
      </c>
    </row>
    <row r="70" spans="1:7" ht="45" customHeight="1" x14ac:dyDescent="0.25">
      <c r="A70" s="19">
        <f t="shared" ref="A70:A82" si="1">1+A69</f>
        <v>43</v>
      </c>
      <c r="B70" s="142"/>
      <c r="C70" s="52" t="s">
        <v>128</v>
      </c>
      <c r="D70" s="51" t="s">
        <v>129</v>
      </c>
      <c r="E70" s="51" t="s">
        <v>130</v>
      </c>
      <c r="F70" s="19" t="s">
        <v>56</v>
      </c>
      <c r="G70" s="20" t="s">
        <v>54</v>
      </c>
    </row>
    <row r="71" spans="1:7" ht="60" x14ac:dyDescent="0.25">
      <c r="A71" s="19">
        <f t="shared" si="1"/>
        <v>44</v>
      </c>
      <c r="B71" s="142"/>
      <c r="C71" s="52" t="s">
        <v>131</v>
      </c>
      <c r="D71" s="51" t="s">
        <v>132</v>
      </c>
      <c r="E71" s="51" t="s">
        <v>133</v>
      </c>
      <c r="F71" s="19" t="s">
        <v>56</v>
      </c>
      <c r="G71" s="20" t="s">
        <v>54</v>
      </c>
    </row>
    <row r="72" spans="1:7" ht="75" customHeight="1" x14ac:dyDescent="0.25">
      <c r="A72" s="19">
        <f t="shared" si="1"/>
        <v>45</v>
      </c>
      <c r="B72" s="142"/>
      <c r="C72" s="14" t="s">
        <v>134</v>
      </c>
      <c r="D72" s="51" t="s">
        <v>109</v>
      </c>
      <c r="E72" s="51" t="s">
        <v>135</v>
      </c>
      <c r="F72" s="19" t="s">
        <v>56</v>
      </c>
      <c r="G72" s="20" t="s">
        <v>54</v>
      </c>
    </row>
    <row r="73" spans="1:7" ht="75" customHeight="1" x14ac:dyDescent="0.25">
      <c r="A73" s="19">
        <f t="shared" si="1"/>
        <v>46</v>
      </c>
      <c r="B73" s="142" t="s">
        <v>136</v>
      </c>
      <c r="C73" s="14" t="s">
        <v>137</v>
      </c>
      <c r="D73" s="53" t="str">
        <f>IF('[1]КАЛЬК по Ns'!$F$8=1,[1]С!$B$19,[1]С!$B$20)</f>
        <v>Одноступенчатый</v>
      </c>
      <c r="E73" s="53" t="str">
        <f>IF('[1]КАЛЬК по Ns'!$F$8=1,[1]С!$B$19,[1]С!$B$20)</f>
        <v>Одноступенчатый</v>
      </c>
      <c r="F73" s="19" t="s">
        <v>56</v>
      </c>
      <c r="G73" s="20" t="s">
        <v>54</v>
      </c>
    </row>
    <row r="74" spans="1:7" ht="75" customHeight="1" x14ac:dyDescent="0.25">
      <c r="A74" s="19">
        <f t="shared" si="1"/>
        <v>47</v>
      </c>
      <c r="B74" s="142"/>
      <c r="C74" s="14" t="s">
        <v>138</v>
      </c>
      <c r="D74" s="51" t="s">
        <v>139</v>
      </c>
      <c r="E74" s="51" t="s">
        <v>139</v>
      </c>
      <c r="F74" s="19" t="s">
        <v>56</v>
      </c>
      <c r="G74" s="20" t="s">
        <v>54</v>
      </c>
    </row>
    <row r="75" spans="1:7" ht="30" x14ac:dyDescent="0.25">
      <c r="A75" s="19">
        <f t="shared" si="1"/>
        <v>48</v>
      </c>
      <c r="B75" s="142"/>
      <c r="C75" s="14" t="s">
        <v>140</v>
      </c>
      <c r="D75" s="53" t="str">
        <f>IF('[1]КАЛЬК по Ns'!$F$9=1,[1]С!$B$15,IF('[1]КАЛЬК по Ns'!$F$9=2,[1]С!$B$16,[1]С!$B$17))</f>
        <v>Однопоточный</v>
      </c>
      <c r="E75" s="53" t="str">
        <f>IF('[1]КАЛЬК по Ns'!$F$9=1,[1]С!$B$15,IF('[1]КАЛЬК по Ns'!$F$9=2,[1]С!$B$16,[1]С!$B$17))</f>
        <v>Однопоточный</v>
      </c>
      <c r="F75" s="19" t="s">
        <v>56</v>
      </c>
      <c r="G75" s="20" t="s">
        <v>54</v>
      </c>
    </row>
    <row r="76" spans="1:7" ht="45" customHeight="1" x14ac:dyDescent="0.25">
      <c r="A76" s="19">
        <f t="shared" si="1"/>
        <v>49</v>
      </c>
      <c r="B76" s="142"/>
      <c r="C76" s="14" t="s">
        <v>141</v>
      </c>
      <c r="D76" s="54" t="s">
        <v>142</v>
      </c>
      <c r="E76" s="54" t="s">
        <v>143</v>
      </c>
      <c r="F76" s="19" t="s">
        <v>56</v>
      </c>
      <c r="G76" s="20" t="s">
        <v>54</v>
      </c>
    </row>
    <row r="77" spans="1:7" ht="45" customHeight="1" x14ac:dyDescent="0.25">
      <c r="A77" s="19">
        <f t="shared" si="1"/>
        <v>50</v>
      </c>
      <c r="B77" s="142"/>
      <c r="C77" s="14" t="s">
        <v>144</v>
      </c>
      <c r="D77" s="51" t="s">
        <v>145</v>
      </c>
      <c r="E77" s="51" t="s">
        <v>146</v>
      </c>
      <c r="F77" s="19" t="s">
        <v>56</v>
      </c>
      <c r="G77" s="20" t="s">
        <v>54</v>
      </c>
    </row>
    <row r="78" spans="1:7" ht="30" x14ac:dyDescent="0.25">
      <c r="A78" s="19">
        <f t="shared" si="1"/>
        <v>51</v>
      </c>
      <c r="B78" s="142"/>
      <c r="C78" s="14" t="s">
        <v>147</v>
      </c>
      <c r="D78" s="47" t="s">
        <v>24</v>
      </c>
      <c r="E78" s="47" t="s">
        <v>60</v>
      </c>
      <c r="F78" s="19" t="s">
        <v>56</v>
      </c>
      <c r="G78" s="20" t="s">
        <v>54</v>
      </c>
    </row>
    <row r="79" spans="1:7" ht="240" customHeight="1" x14ac:dyDescent="0.25">
      <c r="A79" s="19">
        <f t="shared" si="1"/>
        <v>52</v>
      </c>
      <c r="B79" s="93" t="s">
        <v>82</v>
      </c>
      <c r="C79" s="93"/>
      <c r="D79" s="49" t="s">
        <v>24</v>
      </c>
      <c r="E79" s="55" t="s">
        <v>148</v>
      </c>
      <c r="F79" s="19" t="s">
        <v>56</v>
      </c>
      <c r="G79" s="20" t="s">
        <v>54</v>
      </c>
    </row>
    <row r="80" spans="1:7" ht="45" customHeight="1" x14ac:dyDescent="0.25">
      <c r="A80" s="19">
        <f t="shared" si="1"/>
        <v>53</v>
      </c>
      <c r="B80" s="141" t="s">
        <v>149</v>
      </c>
      <c r="C80" s="141"/>
      <c r="D80" s="141" t="s">
        <v>40</v>
      </c>
      <c r="E80" s="141" t="s">
        <v>40</v>
      </c>
      <c r="F80" s="40" t="s">
        <v>80</v>
      </c>
      <c r="G80" s="41" t="s">
        <v>81</v>
      </c>
    </row>
    <row r="81" spans="1:7" ht="45" customHeight="1" x14ac:dyDescent="0.25">
      <c r="A81" s="19">
        <f t="shared" si="1"/>
        <v>54</v>
      </c>
      <c r="B81" s="141" t="s">
        <v>150</v>
      </c>
      <c r="C81" s="141"/>
      <c r="D81" s="141" t="s">
        <v>40</v>
      </c>
      <c r="E81" s="141" t="s">
        <v>40</v>
      </c>
      <c r="F81" s="40" t="s">
        <v>80</v>
      </c>
      <c r="G81" s="41" t="s">
        <v>81</v>
      </c>
    </row>
    <row r="82" spans="1:7" ht="45" customHeight="1" x14ac:dyDescent="0.25">
      <c r="A82" s="19">
        <f t="shared" si="1"/>
        <v>55</v>
      </c>
      <c r="B82" s="141" t="s">
        <v>84</v>
      </c>
      <c r="C82" s="141"/>
      <c r="D82" s="141" t="s">
        <v>40</v>
      </c>
      <c r="E82" s="141" t="s">
        <v>40</v>
      </c>
      <c r="F82" s="40" t="s">
        <v>80</v>
      </c>
      <c r="G82" s="41" t="s">
        <v>81</v>
      </c>
    </row>
    <row r="83" spans="1:7" x14ac:dyDescent="0.25">
      <c r="A83" s="97" t="s">
        <v>151</v>
      </c>
      <c r="B83" s="98"/>
      <c r="C83" s="98"/>
      <c r="D83" s="98"/>
      <c r="E83" s="44"/>
      <c r="F83" s="50"/>
      <c r="G83" s="12"/>
    </row>
    <row r="84" spans="1:7" ht="60" x14ac:dyDescent="0.25">
      <c r="A84" s="19">
        <f>1+A80</f>
        <v>54</v>
      </c>
      <c r="B84" s="142" t="s">
        <v>152</v>
      </c>
      <c r="C84" s="14" t="s">
        <v>153</v>
      </c>
      <c r="D84" s="51" t="s">
        <v>154</v>
      </c>
      <c r="E84" s="51" t="s">
        <v>155</v>
      </c>
      <c r="F84" s="19" t="s">
        <v>56</v>
      </c>
      <c r="G84" s="20" t="s">
        <v>54</v>
      </c>
    </row>
    <row r="85" spans="1:7" ht="30" customHeight="1" x14ac:dyDescent="0.25">
      <c r="A85" s="19">
        <f t="shared" ref="A85:A128" si="2">1+A84</f>
        <v>55</v>
      </c>
      <c r="B85" s="142"/>
      <c r="C85" s="14" t="s">
        <v>156</v>
      </c>
      <c r="D85" s="51" t="s">
        <v>157</v>
      </c>
      <c r="E85" s="56" t="s">
        <v>157</v>
      </c>
      <c r="F85" s="19" t="s">
        <v>56</v>
      </c>
      <c r="G85" s="20" t="s">
        <v>54</v>
      </c>
    </row>
    <row r="86" spans="1:7" ht="45" customHeight="1" x14ac:dyDescent="0.25">
      <c r="A86" s="19">
        <f t="shared" si="2"/>
        <v>56</v>
      </c>
      <c r="B86" s="142"/>
      <c r="C86" s="14" t="s">
        <v>158</v>
      </c>
      <c r="D86" s="51" t="s">
        <v>159</v>
      </c>
      <c r="E86" s="51" t="s">
        <v>159</v>
      </c>
      <c r="F86" s="19" t="s">
        <v>56</v>
      </c>
      <c r="G86" s="20" t="s">
        <v>54</v>
      </c>
    </row>
    <row r="87" spans="1:7" ht="150" customHeight="1" x14ac:dyDescent="0.25">
      <c r="A87" s="19">
        <f t="shared" si="2"/>
        <v>57</v>
      </c>
      <c r="B87" s="135" t="s">
        <v>160</v>
      </c>
      <c r="C87" s="14" t="s">
        <v>161</v>
      </c>
      <c r="D87" s="35" t="s">
        <v>24</v>
      </c>
      <c r="E87" s="35" t="s">
        <v>162</v>
      </c>
      <c r="F87" s="19" t="s">
        <v>56</v>
      </c>
      <c r="G87" s="20" t="s">
        <v>54</v>
      </c>
    </row>
    <row r="88" spans="1:7" ht="150" customHeight="1" x14ac:dyDescent="0.25">
      <c r="A88" s="19">
        <f t="shared" si="2"/>
        <v>58</v>
      </c>
      <c r="B88" s="135"/>
      <c r="C88" s="14" t="s">
        <v>163</v>
      </c>
      <c r="D88" s="35" t="s">
        <v>24</v>
      </c>
      <c r="E88" s="35" t="s">
        <v>162</v>
      </c>
      <c r="F88" s="19" t="s">
        <v>56</v>
      </c>
      <c r="G88" s="20" t="s">
        <v>54</v>
      </c>
    </row>
    <row r="89" spans="1:7" ht="150" customHeight="1" x14ac:dyDescent="0.25">
      <c r="A89" s="19">
        <f t="shared" si="2"/>
        <v>59</v>
      </c>
      <c r="B89" s="135"/>
      <c r="C89" s="14" t="s">
        <v>164</v>
      </c>
      <c r="D89" s="35" t="s">
        <v>24</v>
      </c>
      <c r="E89" s="35" t="s">
        <v>162</v>
      </c>
      <c r="F89" s="19" t="s">
        <v>56</v>
      </c>
      <c r="G89" s="20" t="s">
        <v>54</v>
      </c>
    </row>
    <row r="90" spans="1:7" ht="30" x14ac:dyDescent="0.25">
      <c r="A90" s="19">
        <f>1+A89</f>
        <v>60</v>
      </c>
      <c r="B90" s="136" t="s">
        <v>165</v>
      </c>
      <c r="C90" s="14" t="s">
        <v>166</v>
      </c>
      <c r="D90" s="17" t="s">
        <v>167</v>
      </c>
      <c r="E90" s="17"/>
      <c r="F90" s="19" t="s">
        <v>56</v>
      </c>
      <c r="G90" s="20" t="s">
        <v>54</v>
      </c>
    </row>
    <row r="91" spans="1:7" ht="30" customHeight="1" x14ac:dyDescent="0.25">
      <c r="A91" s="19">
        <f t="shared" si="2"/>
        <v>61</v>
      </c>
      <c r="B91" s="137"/>
      <c r="C91" s="14" t="s">
        <v>168</v>
      </c>
      <c r="D91" s="17" t="s">
        <v>169</v>
      </c>
      <c r="E91" s="17"/>
      <c r="F91" s="19" t="s">
        <v>56</v>
      </c>
      <c r="G91" s="20" t="s">
        <v>54</v>
      </c>
    </row>
    <row r="92" spans="1:7" ht="30" x14ac:dyDescent="0.25">
      <c r="A92" s="19">
        <f t="shared" si="2"/>
        <v>62</v>
      </c>
      <c r="B92" s="138"/>
      <c r="C92" s="14" t="s">
        <v>170</v>
      </c>
      <c r="D92" s="17" t="s">
        <v>171</v>
      </c>
      <c r="E92" s="17"/>
      <c r="F92" s="19" t="s">
        <v>56</v>
      </c>
      <c r="G92" s="20" t="s">
        <v>54</v>
      </c>
    </row>
    <row r="93" spans="1:7" x14ac:dyDescent="0.25">
      <c r="A93" s="19">
        <f t="shared" si="2"/>
        <v>63</v>
      </c>
      <c r="B93" s="139" t="s">
        <v>172</v>
      </c>
      <c r="C93" s="140"/>
      <c r="D93" s="17" t="s">
        <v>116</v>
      </c>
      <c r="E93" s="17" t="s">
        <v>109</v>
      </c>
      <c r="F93" s="19" t="s">
        <v>56</v>
      </c>
      <c r="G93" s="20" t="s">
        <v>54</v>
      </c>
    </row>
    <row r="94" spans="1:7" x14ac:dyDescent="0.25">
      <c r="A94" s="19">
        <f t="shared" si="2"/>
        <v>64</v>
      </c>
      <c r="B94" s="139" t="s">
        <v>173</v>
      </c>
      <c r="C94" s="140"/>
      <c r="D94" s="17" t="s">
        <v>116</v>
      </c>
      <c r="E94" s="17" t="s">
        <v>109</v>
      </c>
      <c r="F94" s="19" t="s">
        <v>56</v>
      </c>
      <c r="G94" s="20" t="s">
        <v>54</v>
      </c>
    </row>
    <row r="95" spans="1:7" x14ac:dyDescent="0.25">
      <c r="A95" s="19">
        <f t="shared" si="2"/>
        <v>65</v>
      </c>
      <c r="B95" s="139" t="s">
        <v>174</v>
      </c>
      <c r="C95" s="140"/>
      <c r="D95" s="17" t="s">
        <v>116</v>
      </c>
      <c r="E95" s="17" t="s">
        <v>109</v>
      </c>
      <c r="F95" s="19" t="s">
        <v>56</v>
      </c>
      <c r="G95" s="20" t="s">
        <v>54</v>
      </c>
    </row>
    <row r="96" spans="1:7" ht="30" x14ac:dyDescent="0.25">
      <c r="A96" s="19">
        <f t="shared" si="2"/>
        <v>66</v>
      </c>
      <c r="B96" s="125" t="s">
        <v>82</v>
      </c>
      <c r="C96" s="125"/>
      <c r="D96" s="47" t="s">
        <v>24</v>
      </c>
      <c r="E96" s="47" t="s">
        <v>60</v>
      </c>
      <c r="F96" s="19" t="s">
        <v>56</v>
      </c>
      <c r="G96" s="20" t="s">
        <v>54</v>
      </c>
    </row>
    <row r="97" spans="1:7" ht="30" x14ac:dyDescent="0.25">
      <c r="A97" s="19">
        <f t="shared" si="2"/>
        <v>67</v>
      </c>
      <c r="B97" s="90" t="s">
        <v>175</v>
      </c>
      <c r="C97" s="14" t="s">
        <v>166</v>
      </c>
      <c r="D97" s="17" t="s">
        <v>176</v>
      </c>
      <c r="E97" s="17" t="s">
        <v>176</v>
      </c>
      <c r="F97" s="19" t="s">
        <v>56</v>
      </c>
      <c r="G97" s="20" t="s">
        <v>54</v>
      </c>
    </row>
    <row r="98" spans="1:7" ht="45" x14ac:dyDescent="0.25">
      <c r="A98" s="19">
        <f t="shared" si="2"/>
        <v>68</v>
      </c>
      <c r="B98" s="92"/>
      <c r="C98" s="14" t="s">
        <v>177</v>
      </c>
      <c r="D98" s="17" t="s">
        <v>178</v>
      </c>
      <c r="E98" s="17" t="s">
        <v>178</v>
      </c>
      <c r="F98" s="19" t="s">
        <v>56</v>
      </c>
      <c r="G98" s="20" t="s">
        <v>54</v>
      </c>
    </row>
    <row r="99" spans="1:7" ht="60" customHeight="1" x14ac:dyDescent="0.25">
      <c r="A99" s="19">
        <f t="shared" si="2"/>
        <v>69</v>
      </c>
      <c r="B99" s="129" t="s">
        <v>179</v>
      </c>
      <c r="C99" s="14" t="s">
        <v>180</v>
      </c>
      <c r="D99" s="57" t="s">
        <v>181</v>
      </c>
      <c r="E99" s="17" t="s">
        <v>182</v>
      </c>
      <c r="F99" s="19" t="s">
        <v>56</v>
      </c>
      <c r="G99" s="20" t="s">
        <v>54</v>
      </c>
    </row>
    <row r="100" spans="1:7" ht="45" customHeight="1" x14ac:dyDescent="0.25">
      <c r="A100" s="19">
        <f t="shared" si="2"/>
        <v>70</v>
      </c>
      <c r="B100" s="130"/>
      <c r="C100" s="14" t="s">
        <v>183</v>
      </c>
      <c r="D100" s="57" t="s">
        <v>184</v>
      </c>
      <c r="E100" s="57" t="s">
        <v>185</v>
      </c>
      <c r="F100" s="19" t="s">
        <v>56</v>
      </c>
      <c r="G100" s="20" t="s">
        <v>54</v>
      </c>
    </row>
    <row r="101" spans="1:7" ht="30" customHeight="1" x14ac:dyDescent="0.25">
      <c r="A101" s="19">
        <f t="shared" si="2"/>
        <v>71</v>
      </c>
      <c r="B101" s="130"/>
      <c r="C101" s="14" t="s">
        <v>186</v>
      </c>
      <c r="D101" s="57" t="s">
        <v>187</v>
      </c>
      <c r="E101" s="57" t="s">
        <v>188</v>
      </c>
      <c r="F101" s="19" t="s">
        <v>56</v>
      </c>
      <c r="G101" s="20" t="s">
        <v>54</v>
      </c>
    </row>
    <row r="102" spans="1:7" ht="45" customHeight="1" x14ac:dyDescent="0.25">
      <c r="A102" s="19">
        <f t="shared" si="2"/>
        <v>72</v>
      </c>
      <c r="B102" s="131"/>
      <c r="C102" s="14" t="s">
        <v>189</v>
      </c>
      <c r="D102" s="57" t="s">
        <v>190</v>
      </c>
      <c r="E102" s="47" t="s">
        <v>191</v>
      </c>
      <c r="F102" s="19" t="s">
        <v>56</v>
      </c>
      <c r="G102" s="20" t="s">
        <v>54</v>
      </c>
    </row>
    <row r="103" spans="1:7" ht="60" customHeight="1" x14ac:dyDescent="0.25">
      <c r="A103" s="19">
        <f t="shared" si="2"/>
        <v>73</v>
      </c>
      <c r="B103" s="129" t="s">
        <v>192</v>
      </c>
      <c r="C103" s="14" t="s">
        <v>180</v>
      </c>
      <c r="D103" s="17" t="s">
        <v>193</v>
      </c>
      <c r="E103" s="17" t="s">
        <v>182</v>
      </c>
      <c r="F103" s="19" t="s">
        <v>56</v>
      </c>
      <c r="G103" s="20" t="s">
        <v>54</v>
      </c>
    </row>
    <row r="104" spans="1:7" ht="45" customHeight="1" x14ac:dyDescent="0.25">
      <c r="A104" s="19">
        <f t="shared" si="2"/>
        <v>74</v>
      </c>
      <c r="B104" s="130"/>
      <c r="C104" s="14" t="s">
        <v>183</v>
      </c>
      <c r="D104" s="57" t="s">
        <v>194</v>
      </c>
      <c r="E104" s="57" t="s">
        <v>195</v>
      </c>
      <c r="F104" s="19" t="s">
        <v>56</v>
      </c>
      <c r="G104" s="20" t="s">
        <v>54</v>
      </c>
    </row>
    <row r="105" spans="1:7" ht="30" customHeight="1" x14ac:dyDescent="0.25">
      <c r="A105" s="19">
        <f t="shared" si="2"/>
        <v>75</v>
      </c>
      <c r="B105" s="130"/>
      <c r="C105" s="14" t="s">
        <v>186</v>
      </c>
      <c r="D105" s="57" t="s">
        <v>188</v>
      </c>
      <c r="E105" s="57" t="s">
        <v>188</v>
      </c>
      <c r="F105" s="19" t="s">
        <v>56</v>
      </c>
      <c r="G105" s="20" t="s">
        <v>54</v>
      </c>
    </row>
    <row r="106" spans="1:7" ht="45" customHeight="1" x14ac:dyDescent="0.25">
      <c r="A106" s="19">
        <f t="shared" si="2"/>
        <v>76</v>
      </c>
      <c r="B106" s="131"/>
      <c r="C106" s="14" t="s">
        <v>189</v>
      </c>
      <c r="D106" s="57" t="s">
        <v>196</v>
      </c>
      <c r="E106" s="47" t="s">
        <v>197</v>
      </c>
      <c r="F106" s="19" t="s">
        <v>56</v>
      </c>
      <c r="G106" s="20" t="s">
        <v>54</v>
      </c>
    </row>
    <row r="107" spans="1:7" ht="45" customHeight="1" x14ac:dyDescent="0.25">
      <c r="A107" s="19">
        <f t="shared" si="2"/>
        <v>77</v>
      </c>
      <c r="B107" s="129" t="s">
        <v>198</v>
      </c>
      <c r="C107" s="14" t="s">
        <v>199</v>
      </c>
      <c r="D107" s="57" t="s">
        <v>200</v>
      </c>
      <c r="E107" s="57" t="s">
        <v>200</v>
      </c>
      <c r="F107" s="19" t="s">
        <v>56</v>
      </c>
      <c r="G107" s="20" t="s">
        <v>54</v>
      </c>
    </row>
    <row r="108" spans="1:7" ht="45" customHeight="1" x14ac:dyDescent="0.25">
      <c r="A108" s="19">
        <f t="shared" si="2"/>
        <v>78</v>
      </c>
      <c r="B108" s="130"/>
      <c r="C108" s="14" t="s">
        <v>201</v>
      </c>
      <c r="D108" s="58" t="s">
        <v>202</v>
      </c>
      <c r="E108" s="57" t="s">
        <v>202</v>
      </c>
      <c r="F108" s="19" t="s">
        <v>56</v>
      </c>
      <c r="G108" s="20" t="s">
        <v>54</v>
      </c>
    </row>
    <row r="109" spans="1:7" ht="75" x14ac:dyDescent="0.25">
      <c r="A109" s="19">
        <f t="shared" si="2"/>
        <v>79</v>
      </c>
      <c r="B109" s="131"/>
      <c r="C109" s="14" t="s">
        <v>203</v>
      </c>
      <c r="D109" s="31" t="s">
        <v>204</v>
      </c>
      <c r="E109" s="35" t="s">
        <v>205</v>
      </c>
      <c r="F109" s="19" t="s">
        <v>56</v>
      </c>
      <c r="G109" s="20" t="s">
        <v>54</v>
      </c>
    </row>
    <row r="110" spans="1:7" ht="45" customHeight="1" x14ac:dyDescent="0.25">
      <c r="A110" s="19">
        <f t="shared" si="2"/>
        <v>80</v>
      </c>
      <c r="B110" s="132" t="s">
        <v>206</v>
      </c>
      <c r="C110" s="14" t="s">
        <v>207</v>
      </c>
      <c r="D110" s="58" t="s">
        <v>208</v>
      </c>
      <c r="E110" s="57" t="s">
        <v>205</v>
      </c>
      <c r="F110" s="19" t="s">
        <v>56</v>
      </c>
      <c r="G110" s="20" t="s">
        <v>54</v>
      </c>
    </row>
    <row r="111" spans="1:7" ht="45" customHeight="1" x14ac:dyDescent="0.25">
      <c r="A111" s="19">
        <f t="shared" si="2"/>
        <v>81</v>
      </c>
      <c r="B111" s="133"/>
      <c r="C111" s="14" t="s">
        <v>209</v>
      </c>
      <c r="D111" s="58" t="s">
        <v>210</v>
      </c>
      <c r="E111" s="57" t="s">
        <v>205</v>
      </c>
      <c r="F111" s="19" t="s">
        <v>56</v>
      </c>
      <c r="G111" s="20" t="s">
        <v>54</v>
      </c>
    </row>
    <row r="112" spans="1:7" ht="30" customHeight="1" x14ac:dyDescent="0.25">
      <c r="A112" s="19">
        <f t="shared" si="2"/>
        <v>82</v>
      </c>
      <c r="B112" s="133"/>
      <c r="C112" s="14" t="s">
        <v>203</v>
      </c>
      <c r="D112" s="58" t="s">
        <v>211</v>
      </c>
      <c r="E112" s="57" t="s">
        <v>205</v>
      </c>
      <c r="F112" s="19" t="s">
        <v>56</v>
      </c>
      <c r="G112" s="20" t="s">
        <v>54</v>
      </c>
    </row>
    <row r="113" spans="1:7" ht="300" customHeight="1" x14ac:dyDescent="0.25">
      <c r="A113" s="19">
        <f t="shared" si="2"/>
        <v>83</v>
      </c>
      <c r="B113" s="134"/>
      <c r="C113" s="14" t="s">
        <v>177</v>
      </c>
      <c r="D113" s="59" t="s">
        <v>24</v>
      </c>
      <c r="E113" s="60" t="s">
        <v>212</v>
      </c>
      <c r="F113" s="19" t="s">
        <v>56</v>
      </c>
      <c r="G113" s="20" t="s">
        <v>54</v>
      </c>
    </row>
    <row r="114" spans="1:7" ht="75" x14ac:dyDescent="0.25">
      <c r="A114" s="19">
        <f t="shared" si="2"/>
        <v>84</v>
      </c>
      <c r="B114" s="90" t="s">
        <v>213</v>
      </c>
      <c r="C114" s="52" t="s">
        <v>214</v>
      </c>
      <c r="D114" s="36" t="s">
        <v>215</v>
      </c>
      <c r="E114" s="17" t="s">
        <v>155</v>
      </c>
      <c r="F114" s="19" t="s">
        <v>56</v>
      </c>
      <c r="G114" s="20" t="s">
        <v>54</v>
      </c>
    </row>
    <row r="115" spans="1:7" ht="60" customHeight="1" x14ac:dyDescent="0.25">
      <c r="A115" s="19">
        <f t="shared" si="2"/>
        <v>85</v>
      </c>
      <c r="B115" s="91"/>
      <c r="C115" s="52" t="s">
        <v>216</v>
      </c>
      <c r="D115" s="36" t="s">
        <v>217</v>
      </c>
      <c r="E115" s="17" t="s">
        <v>155</v>
      </c>
      <c r="F115" s="19" t="s">
        <v>56</v>
      </c>
      <c r="G115" s="20" t="s">
        <v>54</v>
      </c>
    </row>
    <row r="116" spans="1:7" ht="60" customHeight="1" x14ac:dyDescent="0.25">
      <c r="A116" s="19">
        <f t="shared" si="2"/>
        <v>86</v>
      </c>
      <c r="B116" s="91"/>
      <c r="C116" s="52" t="s">
        <v>218</v>
      </c>
      <c r="D116" s="36" t="s">
        <v>116</v>
      </c>
      <c r="E116" s="17" t="s">
        <v>109</v>
      </c>
      <c r="F116" s="19" t="s">
        <v>56</v>
      </c>
      <c r="G116" s="20" t="s">
        <v>54</v>
      </c>
    </row>
    <row r="117" spans="1:7" ht="45" customHeight="1" x14ac:dyDescent="0.25">
      <c r="A117" s="19">
        <f t="shared" si="2"/>
        <v>87</v>
      </c>
      <c r="B117" s="92"/>
      <c r="C117" s="52" t="s">
        <v>219</v>
      </c>
      <c r="D117" s="61" t="s">
        <v>220</v>
      </c>
      <c r="E117" s="17" t="s">
        <v>109</v>
      </c>
      <c r="F117" s="19" t="s">
        <v>56</v>
      </c>
      <c r="G117" s="20" t="s">
        <v>54</v>
      </c>
    </row>
    <row r="118" spans="1:7" ht="60" customHeight="1" x14ac:dyDescent="0.25">
      <c r="A118" s="19">
        <f t="shared" si="2"/>
        <v>88</v>
      </c>
      <c r="B118" s="90" t="s">
        <v>221</v>
      </c>
      <c r="C118" s="14" t="s">
        <v>222</v>
      </c>
      <c r="D118" s="36" t="s">
        <v>223</v>
      </c>
      <c r="E118" s="17" t="s">
        <v>155</v>
      </c>
      <c r="F118" s="19" t="s">
        <v>56</v>
      </c>
      <c r="G118" s="20" t="s">
        <v>54</v>
      </c>
    </row>
    <row r="119" spans="1:7" ht="45" customHeight="1" x14ac:dyDescent="0.25">
      <c r="A119" s="19">
        <f t="shared" si="2"/>
        <v>89</v>
      </c>
      <c r="B119" s="91"/>
      <c r="C119" s="14" t="s">
        <v>224</v>
      </c>
      <c r="D119" s="61" t="s">
        <v>225</v>
      </c>
      <c r="E119" s="46" t="s">
        <v>155</v>
      </c>
      <c r="F119" s="19" t="s">
        <v>56</v>
      </c>
      <c r="G119" s="20" t="s">
        <v>54</v>
      </c>
    </row>
    <row r="120" spans="1:7" ht="60" customHeight="1" x14ac:dyDescent="0.25">
      <c r="A120" s="19">
        <f t="shared" si="2"/>
        <v>90</v>
      </c>
      <c r="B120" s="92"/>
      <c r="C120" s="14" t="s">
        <v>226</v>
      </c>
      <c r="D120" s="61" t="s">
        <v>227</v>
      </c>
      <c r="E120" s="46" t="s">
        <v>155</v>
      </c>
      <c r="F120" s="19" t="s">
        <v>56</v>
      </c>
      <c r="G120" s="20" t="s">
        <v>54</v>
      </c>
    </row>
    <row r="121" spans="1:7" ht="30" customHeight="1" x14ac:dyDescent="0.25">
      <c r="A121" s="19">
        <f t="shared" si="2"/>
        <v>91</v>
      </c>
      <c r="B121" s="90" t="s">
        <v>228</v>
      </c>
      <c r="C121" s="14" t="s">
        <v>229</v>
      </c>
      <c r="D121" s="36" t="s">
        <v>230</v>
      </c>
      <c r="E121" s="17" t="s">
        <v>109</v>
      </c>
      <c r="F121" s="19" t="s">
        <v>56</v>
      </c>
      <c r="G121" s="20" t="s">
        <v>54</v>
      </c>
    </row>
    <row r="122" spans="1:7" ht="75" x14ac:dyDescent="0.25">
      <c r="A122" s="19">
        <f t="shared" si="2"/>
        <v>92</v>
      </c>
      <c r="B122" s="91"/>
      <c r="C122" s="14" t="s">
        <v>231</v>
      </c>
      <c r="D122" s="17" t="s">
        <v>232</v>
      </c>
      <c r="E122" s="17"/>
      <c r="F122" s="19" t="s">
        <v>56</v>
      </c>
      <c r="G122" s="20" t="s">
        <v>54</v>
      </c>
    </row>
    <row r="123" spans="1:7" ht="60" customHeight="1" x14ac:dyDescent="0.25">
      <c r="A123" s="19">
        <f t="shared" si="2"/>
        <v>93</v>
      </c>
      <c r="B123" s="92"/>
      <c r="C123" s="14" t="s">
        <v>233</v>
      </c>
      <c r="D123" s="62" t="s">
        <v>24</v>
      </c>
      <c r="E123" s="35" t="s">
        <v>60</v>
      </c>
      <c r="F123" s="19" t="s">
        <v>56</v>
      </c>
      <c r="G123" s="20" t="s">
        <v>54</v>
      </c>
    </row>
    <row r="124" spans="1:7" ht="30" x14ac:dyDescent="0.25">
      <c r="A124" s="19">
        <f t="shared" si="2"/>
        <v>94</v>
      </c>
      <c r="B124" s="90" t="s">
        <v>234</v>
      </c>
      <c r="C124" s="14" t="s">
        <v>52</v>
      </c>
      <c r="D124" s="31" t="s">
        <v>24</v>
      </c>
      <c r="E124" s="35" t="s">
        <v>66</v>
      </c>
      <c r="F124" s="19" t="s">
        <v>56</v>
      </c>
      <c r="G124" s="20" t="s">
        <v>54</v>
      </c>
    </row>
    <row r="125" spans="1:7" ht="30" x14ac:dyDescent="0.25">
      <c r="A125" s="19">
        <f t="shared" si="2"/>
        <v>95</v>
      </c>
      <c r="B125" s="91"/>
      <c r="C125" s="14" t="s">
        <v>57</v>
      </c>
      <c r="D125" s="31" t="s">
        <v>24</v>
      </c>
      <c r="E125" s="35" t="s">
        <v>66</v>
      </c>
      <c r="F125" s="19" t="s">
        <v>56</v>
      </c>
      <c r="G125" s="20" t="s">
        <v>54</v>
      </c>
    </row>
    <row r="126" spans="1:7" ht="30" x14ac:dyDescent="0.25">
      <c r="A126" s="19">
        <f t="shared" si="2"/>
        <v>96</v>
      </c>
      <c r="B126" s="92"/>
      <c r="C126" s="14" t="s">
        <v>102</v>
      </c>
      <c r="D126" s="47" t="s">
        <v>24</v>
      </c>
      <c r="E126" s="35" t="s">
        <v>66</v>
      </c>
      <c r="F126" s="19" t="s">
        <v>56</v>
      </c>
      <c r="G126" s="20" t="s">
        <v>54</v>
      </c>
    </row>
    <row r="127" spans="1:7" ht="345" customHeight="1" x14ac:dyDescent="0.25">
      <c r="A127" s="19">
        <f t="shared" si="2"/>
        <v>97</v>
      </c>
      <c r="B127" s="93" t="s">
        <v>82</v>
      </c>
      <c r="C127" s="93"/>
      <c r="D127" s="49" t="s">
        <v>24</v>
      </c>
      <c r="E127" s="56" t="s">
        <v>235</v>
      </c>
      <c r="F127" s="19" t="s">
        <v>56</v>
      </c>
      <c r="G127" s="20" t="s">
        <v>54</v>
      </c>
    </row>
    <row r="128" spans="1:7" ht="45" customHeight="1" x14ac:dyDescent="0.25">
      <c r="A128" s="19">
        <f t="shared" si="2"/>
        <v>98</v>
      </c>
      <c r="B128" s="94" t="s">
        <v>84</v>
      </c>
      <c r="C128" s="95"/>
      <c r="D128" s="95" t="s">
        <v>40</v>
      </c>
      <c r="E128" s="96" t="s">
        <v>40</v>
      </c>
      <c r="F128" s="40" t="s">
        <v>80</v>
      </c>
      <c r="G128" s="41" t="s">
        <v>81</v>
      </c>
    </row>
    <row r="129" spans="1:7" x14ac:dyDescent="0.25">
      <c r="A129" s="97" t="s">
        <v>236</v>
      </c>
      <c r="B129" s="98"/>
      <c r="C129" s="98"/>
      <c r="D129" s="98"/>
      <c r="E129" s="44"/>
      <c r="F129" s="50"/>
      <c r="G129" s="12"/>
    </row>
    <row r="130" spans="1:7" ht="30" x14ac:dyDescent="0.25">
      <c r="A130" s="19">
        <f>1+A128</f>
        <v>99</v>
      </c>
      <c r="B130" s="90" t="s">
        <v>237</v>
      </c>
      <c r="C130" s="14" t="s">
        <v>52</v>
      </c>
      <c r="D130" s="35" t="s">
        <v>24</v>
      </c>
      <c r="E130" s="35" t="s">
        <v>238</v>
      </c>
      <c r="F130" s="19" t="s">
        <v>56</v>
      </c>
      <c r="G130" s="20" t="s">
        <v>54</v>
      </c>
    </row>
    <row r="131" spans="1:7" ht="45" customHeight="1" x14ac:dyDescent="0.25">
      <c r="A131" s="19">
        <f t="shared" ref="A131:A141" si="3">1+A130</f>
        <v>100</v>
      </c>
      <c r="B131" s="91"/>
      <c r="C131" s="14" t="s">
        <v>239</v>
      </c>
      <c r="D131" s="35" t="s">
        <v>24</v>
      </c>
      <c r="E131" s="35" t="s">
        <v>240</v>
      </c>
      <c r="F131" s="19" t="s">
        <v>56</v>
      </c>
      <c r="G131" s="20" t="s">
        <v>54</v>
      </c>
    </row>
    <row r="132" spans="1:7" ht="30" x14ac:dyDescent="0.25">
      <c r="A132" s="19">
        <f t="shared" si="3"/>
        <v>101</v>
      </c>
      <c r="B132" s="92"/>
      <c r="C132" s="14" t="s">
        <v>57</v>
      </c>
      <c r="D132" s="35" t="s">
        <v>24</v>
      </c>
      <c r="E132" s="35" t="s">
        <v>241</v>
      </c>
      <c r="F132" s="19" t="s">
        <v>56</v>
      </c>
      <c r="G132" s="20" t="s">
        <v>54</v>
      </c>
    </row>
    <row r="133" spans="1:7" ht="15" customHeight="1" x14ac:dyDescent="0.25">
      <c r="A133" s="19">
        <f t="shared" si="3"/>
        <v>102</v>
      </c>
      <c r="B133" s="90" t="s">
        <v>242</v>
      </c>
      <c r="C133" s="63"/>
      <c r="D133" s="17" t="s">
        <v>243</v>
      </c>
      <c r="E133" s="17" t="s">
        <v>243</v>
      </c>
      <c r="F133" s="19" t="s">
        <v>56</v>
      </c>
      <c r="G133" s="20" t="s">
        <v>54</v>
      </c>
    </row>
    <row r="134" spans="1:7" x14ac:dyDescent="0.25">
      <c r="A134" s="19">
        <f t="shared" si="3"/>
        <v>103</v>
      </c>
      <c r="B134" s="91"/>
      <c r="C134" s="63"/>
      <c r="D134" s="64" t="str">
        <f>VLOOKUP(D133,[1]С!$N$48:$O$59,2,0)</f>
        <v>Умеренный и холодный</v>
      </c>
      <c r="E134" s="64" t="str">
        <f>VLOOKUP(E133,[2]С!$N$48:$O$59,2,0)</f>
        <v>Умеренный и холодный</v>
      </c>
      <c r="F134" s="19" t="s">
        <v>56</v>
      </c>
      <c r="G134" s="20" t="s">
        <v>54</v>
      </c>
    </row>
    <row r="135" spans="1:7" x14ac:dyDescent="0.25">
      <c r="A135" s="19">
        <f t="shared" si="3"/>
        <v>104</v>
      </c>
      <c r="B135" s="91"/>
      <c r="C135" s="63"/>
      <c r="D135" s="17" t="s">
        <v>244</v>
      </c>
      <c r="E135" s="17" t="s">
        <v>245</v>
      </c>
      <c r="F135" s="19" t="s">
        <v>56</v>
      </c>
      <c r="G135" s="20" t="s">
        <v>54</v>
      </c>
    </row>
    <row r="136" spans="1:7" x14ac:dyDescent="0.25">
      <c r="A136" s="19">
        <f t="shared" si="3"/>
        <v>105</v>
      </c>
      <c r="B136" s="90" t="s">
        <v>246</v>
      </c>
      <c r="C136" s="14" t="s">
        <v>247</v>
      </c>
      <c r="D136" s="17" t="s">
        <v>109</v>
      </c>
      <c r="E136" s="17" t="s">
        <v>109</v>
      </c>
      <c r="F136" s="19" t="s">
        <v>56</v>
      </c>
      <c r="G136" s="20" t="s">
        <v>54</v>
      </c>
    </row>
    <row r="137" spans="1:7" ht="60" customHeight="1" x14ac:dyDescent="0.25">
      <c r="A137" s="19">
        <f t="shared" si="3"/>
        <v>106</v>
      </c>
      <c r="B137" s="91"/>
      <c r="C137" s="14" t="s">
        <v>248</v>
      </c>
      <c r="D137" s="17" t="s">
        <v>249</v>
      </c>
      <c r="E137" s="17" t="s">
        <v>250</v>
      </c>
      <c r="F137" s="19" t="s">
        <v>56</v>
      </c>
      <c r="G137" s="20" t="s">
        <v>54</v>
      </c>
    </row>
    <row r="138" spans="1:7" ht="30" customHeight="1" x14ac:dyDescent="0.25">
      <c r="A138" s="19">
        <f t="shared" si="3"/>
        <v>107</v>
      </c>
      <c r="B138" s="92"/>
      <c r="C138" s="14" t="s">
        <v>251</v>
      </c>
      <c r="D138" s="17" t="s">
        <v>252</v>
      </c>
      <c r="E138" s="17" t="s">
        <v>253</v>
      </c>
      <c r="F138" s="19" t="s">
        <v>56</v>
      </c>
      <c r="G138" s="20" t="s">
        <v>54</v>
      </c>
    </row>
    <row r="139" spans="1:7" x14ac:dyDescent="0.25">
      <c r="A139" s="19">
        <f t="shared" si="3"/>
        <v>108</v>
      </c>
      <c r="B139" s="94" t="s">
        <v>254</v>
      </c>
      <c r="C139" s="96"/>
      <c r="D139" s="17" t="s">
        <v>255</v>
      </c>
      <c r="E139" s="17" t="s">
        <v>255</v>
      </c>
      <c r="F139" s="19" t="s">
        <v>56</v>
      </c>
      <c r="G139" s="20" t="s">
        <v>54</v>
      </c>
    </row>
    <row r="140" spans="1:7" ht="64.5" customHeight="1" x14ac:dyDescent="0.25">
      <c r="A140" s="19">
        <f t="shared" si="3"/>
        <v>109</v>
      </c>
      <c r="B140" s="93" t="s">
        <v>82</v>
      </c>
      <c r="C140" s="93"/>
      <c r="D140" s="49" t="s">
        <v>24</v>
      </c>
      <c r="E140" s="49" t="s">
        <v>256</v>
      </c>
      <c r="F140" s="19" t="s">
        <v>56</v>
      </c>
      <c r="G140" s="20" t="s">
        <v>54</v>
      </c>
    </row>
    <row r="141" spans="1:7" ht="33" customHeight="1" x14ac:dyDescent="0.25">
      <c r="A141" s="19">
        <f t="shared" si="3"/>
        <v>110</v>
      </c>
      <c r="B141" s="94" t="s">
        <v>84</v>
      </c>
      <c r="C141" s="95"/>
      <c r="D141" s="95" t="s">
        <v>40</v>
      </c>
      <c r="E141" s="96" t="s">
        <v>40</v>
      </c>
      <c r="F141" s="40" t="s">
        <v>80</v>
      </c>
      <c r="G141" s="41" t="s">
        <v>81</v>
      </c>
    </row>
    <row r="142" spans="1:7" x14ac:dyDescent="0.25">
      <c r="A142" s="97" t="s">
        <v>257</v>
      </c>
      <c r="B142" s="98"/>
      <c r="C142" s="98"/>
      <c r="D142" s="98"/>
      <c r="E142" s="44"/>
      <c r="F142" s="50"/>
      <c r="G142" s="12"/>
    </row>
    <row r="143" spans="1:7" ht="45" x14ac:dyDescent="0.25">
      <c r="A143" s="19">
        <f>1+A141</f>
        <v>111</v>
      </c>
      <c r="B143" s="105" t="s">
        <v>258</v>
      </c>
      <c r="C143" s="52" t="s">
        <v>125</v>
      </c>
      <c r="D143" s="17" t="s">
        <v>259</v>
      </c>
      <c r="E143" s="17" t="s">
        <v>259</v>
      </c>
      <c r="F143" s="19" t="s">
        <v>56</v>
      </c>
      <c r="G143" s="20" t="s">
        <v>54</v>
      </c>
    </row>
    <row r="144" spans="1:7" ht="45" x14ac:dyDescent="0.25">
      <c r="A144" s="19">
        <f t="shared" ref="A144:A207" si="4">1+A143</f>
        <v>112</v>
      </c>
      <c r="B144" s="106"/>
      <c r="C144" s="52" t="s">
        <v>128</v>
      </c>
      <c r="D144" s="17" t="s">
        <v>260</v>
      </c>
      <c r="E144" s="17" t="s">
        <v>261</v>
      </c>
      <c r="F144" s="19" t="s">
        <v>56</v>
      </c>
      <c r="G144" s="20" t="s">
        <v>54</v>
      </c>
    </row>
    <row r="145" spans="1:7" ht="45" customHeight="1" x14ac:dyDescent="0.25">
      <c r="A145" s="19">
        <f t="shared" si="4"/>
        <v>113</v>
      </c>
      <c r="B145" s="106"/>
      <c r="C145" s="52" t="s">
        <v>131</v>
      </c>
      <c r="D145" s="36" t="s">
        <v>262</v>
      </c>
      <c r="E145" s="17" t="s">
        <v>205</v>
      </c>
      <c r="F145" s="19" t="s">
        <v>56</v>
      </c>
      <c r="G145" s="20" t="s">
        <v>54</v>
      </c>
    </row>
    <row r="146" spans="1:7" ht="30" customHeight="1" x14ac:dyDescent="0.25">
      <c r="A146" s="19">
        <f t="shared" si="4"/>
        <v>114</v>
      </c>
      <c r="B146" s="107"/>
      <c r="C146" s="52" t="s">
        <v>134</v>
      </c>
      <c r="D146" s="36" t="s">
        <v>109</v>
      </c>
      <c r="E146" s="17" t="s">
        <v>109</v>
      </c>
      <c r="F146" s="19" t="s">
        <v>56</v>
      </c>
      <c r="G146" s="20" t="s">
        <v>54</v>
      </c>
    </row>
    <row r="147" spans="1:7" ht="30.75" customHeight="1" x14ac:dyDescent="0.25">
      <c r="A147" s="19">
        <f t="shared" si="4"/>
        <v>115</v>
      </c>
      <c r="B147" s="103" t="s">
        <v>263</v>
      </c>
      <c r="C147" s="104"/>
      <c r="D147" s="65" t="str">
        <f>IF(OR(D143=[1]С!$AA$5,D143=[1]С!$AA$4),[1]С!$W$3,[1]С!$W$4)</f>
        <v>Не заполнять</v>
      </c>
      <c r="E147" s="24" t="str">
        <f>IF(OR(E143=[1]С!$AA$5,E143=[1]С!$AA$4),[1]С!$W$3,[1]С!$W$4)</f>
        <v>Не заполнять</v>
      </c>
      <c r="F147" s="44"/>
      <c r="G147" s="12"/>
    </row>
    <row r="148" spans="1:7" ht="30" customHeight="1" x14ac:dyDescent="0.25">
      <c r="A148" s="19">
        <f t="shared" si="4"/>
        <v>116</v>
      </c>
      <c r="B148" s="105" t="s">
        <v>264</v>
      </c>
      <c r="C148" s="14" t="s">
        <v>265</v>
      </c>
      <c r="D148" s="61" t="s">
        <v>109</v>
      </c>
      <c r="E148" s="46"/>
      <c r="F148" s="19" t="s">
        <v>56</v>
      </c>
      <c r="G148" s="20" t="s">
        <v>54</v>
      </c>
    </row>
    <row r="149" spans="1:7" ht="30.75" customHeight="1" x14ac:dyDescent="0.25">
      <c r="A149" s="19">
        <f t="shared" si="4"/>
        <v>117</v>
      </c>
      <c r="B149" s="106"/>
      <c r="C149" s="14" t="s">
        <v>266</v>
      </c>
      <c r="D149" s="31" t="s">
        <v>24</v>
      </c>
      <c r="E149" s="35" t="s">
        <v>60</v>
      </c>
      <c r="F149" s="19" t="s">
        <v>56</v>
      </c>
      <c r="G149" s="20" t="s">
        <v>54</v>
      </c>
    </row>
    <row r="150" spans="1:7" ht="30.75" customHeight="1" x14ac:dyDescent="0.25">
      <c r="A150" s="19">
        <f t="shared" si="4"/>
        <v>118</v>
      </c>
      <c r="B150" s="107"/>
      <c r="C150" s="14" t="s">
        <v>267</v>
      </c>
      <c r="D150" s="62" t="s">
        <v>268</v>
      </c>
      <c r="E150" s="35" t="s">
        <v>60</v>
      </c>
      <c r="F150" s="19" t="s">
        <v>56</v>
      </c>
      <c r="G150" s="20" t="s">
        <v>54</v>
      </c>
    </row>
    <row r="151" spans="1:7" ht="30" x14ac:dyDescent="0.25">
      <c r="A151" s="19">
        <f t="shared" si="4"/>
        <v>119</v>
      </c>
      <c r="B151" s="117" t="s">
        <v>269</v>
      </c>
      <c r="C151" s="14" t="s">
        <v>52</v>
      </c>
      <c r="D151" s="31" t="s">
        <v>24</v>
      </c>
      <c r="E151" s="35" t="s">
        <v>66</v>
      </c>
      <c r="F151" s="19" t="s">
        <v>56</v>
      </c>
      <c r="G151" s="20" t="s">
        <v>54</v>
      </c>
    </row>
    <row r="152" spans="1:7" ht="30" x14ac:dyDescent="0.25">
      <c r="A152" s="19">
        <f t="shared" si="4"/>
        <v>120</v>
      </c>
      <c r="B152" s="118"/>
      <c r="C152" s="14" t="s">
        <v>57</v>
      </c>
      <c r="D152" s="31" t="s">
        <v>24</v>
      </c>
      <c r="E152" s="35" t="s">
        <v>66</v>
      </c>
      <c r="F152" s="19" t="s">
        <v>56</v>
      </c>
      <c r="G152" s="20" t="s">
        <v>54</v>
      </c>
    </row>
    <row r="153" spans="1:7" ht="30" x14ac:dyDescent="0.25">
      <c r="A153" s="19">
        <f t="shared" si="4"/>
        <v>121</v>
      </c>
      <c r="B153" s="119"/>
      <c r="C153" s="14" t="s">
        <v>102</v>
      </c>
      <c r="D153" s="31" t="s">
        <v>24</v>
      </c>
      <c r="E153" s="35" t="s">
        <v>66</v>
      </c>
      <c r="F153" s="19" t="s">
        <v>56</v>
      </c>
      <c r="G153" s="20" t="s">
        <v>54</v>
      </c>
    </row>
    <row r="154" spans="1:7" ht="30" x14ac:dyDescent="0.25">
      <c r="A154" s="19">
        <f t="shared" si="4"/>
        <v>122</v>
      </c>
      <c r="B154" s="99" t="s">
        <v>270</v>
      </c>
      <c r="C154" s="100"/>
      <c r="D154" s="62" t="s">
        <v>24</v>
      </c>
      <c r="E154" s="35" t="s">
        <v>66</v>
      </c>
      <c r="F154" s="19" t="s">
        <v>56</v>
      </c>
      <c r="G154" s="20" t="s">
        <v>54</v>
      </c>
    </row>
    <row r="155" spans="1:7" ht="30" x14ac:dyDescent="0.25">
      <c r="A155" s="19">
        <f t="shared" si="4"/>
        <v>123</v>
      </c>
      <c r="B155" s="99" t="s">
        <v>271</v>
      </c>
      <c r="C155" s="100"/>
      <c r="D155" s="62" t="s">
        <v>24</v>
      </c>
      <c r="E155" s="35" t="s">
        <v>66</v>
      </c>
      <c r="F155" s="19" t="s">
        <v>56</v>
      </c>
      <c r="G155" s="20" t="s">
        <v>54</v>
      </c>
    </row>
    <row r="156" spans="1:7" ht="30" x14ac:dyDescent="0.25">
      <c r="A156" s="19">
        <f t="shared" si="4"/>
        <v>124</v>
      </c>
      <c r="B156" s="90" t="s">
        <v>272</v>
      </c>
      <c r="C156" s="14" t="s">
        <v>273</v>
      </c>
      <c r="D156" s="31" t="s">
        <v>24</v>
      </c>
      <c r="E156" s="35" t="s">
        <v>66</v>
      </c>
      <c r="F156" s="19" t="s">
        <v>56</v>
      </c>
      <c r="G156" s="20" t="s">
        <v>54</v>
      </c>
    </row>
    <row r="157" spans="1:7" ht="60" customHeight="1" x14ac:dyDescent="0.25">
      <c r="A157" s="19">
        <f t="shared" si="4"/>
        <v>125</v>
      </c>
      <c r="B157" s="91"/>
      <c r="C157" s="14" t="s">
        <v>274</v>
      </c>
      <c r="D157" s="31" t="s">
        <v>24</v>
      </c>
      <c r="E157" s="35" t="s">
        <v>66</v>
      </c>
      <c r="F157" s="19" t="s">
        <v>56</v>
      </c>
      <c r="G157" s="20" t="s">
        <v>54</v>
      </c>
    </row>
    <row r="158" spans="1:7" ht="30" x14ac:dyDescent="0.25">
      <c r="A158" s="19">
        <f t="shared" si="4"/>
        <v>126</v>
      </c>
      <c r="B158" s="92"/>
      <c r="C158" s="14" t="s">
        <v>275</v>
      </c>
      <c r="D158" s="31" t="s">
        <v>24</v>
      </c>
      <c r="E158" s="35" t="s">
        <v>66</v>
      </c>
      <c r="F158" s="19" t="s">
        <v>56</v>
      </c>
      <c r="G158" s="20" t="s">
        <v>54</v>
      </c>
    </row>
    <row r="159" spans="1:7" ht="30" x14ac:dyDescent="0.25">
      <c r="A159" s="19">
        <f t="shared" si="4"/>
        <v>127</v>
      </c>
      <c r="B159" s="94" t="s">
        <v>276</v>
      </c>
      <c r="C159" s="95"/>
      <c r="D159" s="66" t="s">
        <v>24</v>
      </c>
      <c r="E159" s="35" t="s">
        <v>66</v>
      </c>
      <c r="F159" s="19" t="s">
        <v>56</v>
      </c>
      <c r="G159" s="20" t="s">
        <v>54</v>
      </c>
    </row>
    <row r="160" spans="1:7" ht="15" customHeight="1" x14ac:dyDescent="0.25">
      <c r="A160" s="19">
        <f t="shared" si="4"/>
        <v>128</v>
      </c>
      <c r="B160" s="123" t="s">
        <v>277</v>
      </c>
      <c r="C160" s="124"/>
      <c r="D160" s="124"/>
      <c r="E160" s="44"/>
      <c r="F160" s="19" t="s">
        <v>56</v>
      </c>
      <c r="G160" s="20" t="s">
        <v>54</v>
      </c>
    </row>
    <row r="161" spans="1:7" ht="30" x14ac:dyDescent="0.25">
      <c r="A161" s="19">
        <f t="shared" si="4"/>
        <v>129</v>
      </c>
      <c r="B161" s="125" t="s">
        <v>82</v>
      </c>
      <c r="C161" s="125"/>
      <c r="D161" s="47" t="s">
        <v>24</v>
      </c>
      <c r="E161" s="47" t="s">
        <v>66</v>
      </c>
      <c r="F161" s="19" t="s">
        <v>56</v>
      </c>
      <c r="G161" s="20" t="s">
        <v>54</v>
      </c>
    </row>
    <row r="162" spans="1:7" ht="45" customHeight="1" x14ac:dyDescent="0.25">
      <c r="A162" s="19">
        <f t="shared" si="4"/>
        <v>130</v>
      </c>
      <c r="B162" s="126" t="s">
        <v>84</v>
      </c>
      <c r="C162" s="127"/>
      <c r="D162" s="127" t="s">
        <v>40</v>
      </c>
      <c r="E162" s="128" t="s">
        <v>40</v>
      </c>
      <c r="F162" s="40" t="s">
        <v>80</v>
      </c>
      <c r="G162" s="41" t="s">
        <v>81</v>
      </c>
    </row>
    <row r="163" spans="1:7" ht="30" x14ac:dyDescent="0.25">
      <c r="A163" s="19">
        <f>1+A162</f>
        <v>131</v>
      </c>
      <c r="B163" s="103" t="s">
        <v>278</v>
      </c>
      <c r="C163" s="104"/>
      <c r="D163" s="65" t="str">
        <f>IF(D143=[1]С!$AA$3,[1]С!$W$3,[1]С!$W$4)</f>
        <v>Заполнять</v>
      </c>
      <c r="E163" s="65" t="str">
        <f>IF(E143=[1]С!$AA$3,[1]С!$W$3,[1]С!$W$4)</f>
        <v>Заполнять</v>
      </c>
      <c r="F163" s="67"/>
      <c r="G163" s="68"/>
    </row>
    <row r="164" spans="1:7" ht="45" customHeight="1" x14ac:dyDescent="0.25">
      <c r="A164" s="19">
        <f t="shared" si="4"/>
        <v>132</v>
      </c>
      <c r="B164" s="90" t="s">
        <v>279</v>
      </c>
      <c r="C164" s="120" t="s">
        <v>280</v>
      </c>
      <c r="D164" s="121"/>
      <c r="E164" s="122"/>
      <c r="F164" s="40" t="s">
        <v>80</v>
      </c>
      <c r="G164" s="41" t="s">
        <v>81</v>
      </c>
    </row>
    <row r="165" spans="1:7" ht="45" customHeight="1" x14ac:dyDescent="0.25">
      <c r="A165" s="19">
        <f t="shared" si="4"/>
        <v>133</v>
      </c>
      <c r="B165" s="91"/>
      <c r="C165" s="120" t="s">
        <v>281</v>
      </c>
      <c r="D165" s="121" t="s">
        <v>40</v>
      </c>
      <c r="E165" s="122"/>
      <c r="F165" s="40" t="s">
        <v>80</v>
      </c>
      <c r="G165" s="41" t="s">
        <v>81</v>
      </c>
    </row>
    <row r="166" spans="1:7" ht="45" customHeight="1" x14ac:dyDescent="0.25">
      <c r="A166" s="19">
        <f t="shared" si="4"/>
        <v>134</v>
      </c>
      <c r="B166" s="92"/>
      <c r="C166" s="120" t="s">
        <v>282</v>
      </c>
      <c r="D166" s="121" t="s">
        <v>40</v>
      </c>
      <c r="E166" s="122"/>
      <c r="F166" s="40" t="s">
        <v>80</v>
      </c>
      <c r="G166" s="41" t="s">
        <v>81</v>
      </c>
    </row>
    <row r="167" spans="1:7" ht="36.75" customHeight="1" x14ac:dyDescent="0.25">
      <c r="A167" s="19">
        <f t="shared" si="4"/>
        <v>135</v>
      </c>
      <c r="B167" s="105" t="s">
        <v>283</v>
      </c>
      <c r="C167" s="52" t="s">
        <v>284</v>
      </c>
      <c r="D167" s="17" t="s">
        <v>109</v>
      </c>
      <c r="E167" s="17">
        <v>50</v>
      </c>
      <c r="F167" s="19" t="s">
        <v>56</v>
      </c>
      <c r="G167" s="20" t="s">
        <v>54</v>
      </c>
    </row>
    <row r="168" spans="1:7" ht="36.75" customHeight="1" x14ac:dyDescent="0.25">
      <c r="A168" s="19">
        <f t="shared" si="4"/>
        <v>136</v>
      </c>
      <c r="B168" s="106"/>
      <c r="C168" s="52" t="s">
        <v>285</v>
      </c>
      <c r="D168" s="17" t="s">
        <v>109</v>
      </c>
      <c r="E168" s="17">
        <v>3</v>
      </c>
      <c r="F168" s="19" t="s">
        <v>56</v>
      </c>
      <c r="G168" s="20" t="s">
        <v>54</v>
      </c>
    </row>
    <row r="169" spans="1:7" ht="36.75" customHeight="1" x14ac:dyDescent="0.25">
      <c r="A169" s="19">
        <f t="shared" si="4"/>
        <v>137</v>
      </c>
      <c r="B169" s="107"/>
      <c r="C169" s="52" t="s">
        <v>286</v>
      </c>
      <c r="D169" s="17">
        <v>40</v>
      </c>
      <c r="E169" s="17">
        <v>380</v>
      </c>
      <c r="F169" s="19" t="s">
        <v>56</v>
      </c>
      <c r="G169" s="20" t="s">
        <v>54</v>
      </c>
    </row>
    <row r="170" spans="1:7" ht="15" customHeight="1" x14ac:dyDescent="0.25">
      <c r="A170" s="19">
        <f t="shared" si="4"/>
        <v>138</v>
      </c>
      <c r="B170" s="94" t="s">
        <v>287</v>
      </c>
      <c r="C170" s="96"/>
      <c r="D170" s="69">
        <f>'[1]КАЛЬК по Ns'!$F$17</f>
        <v>0.1268215</v>
      </c>
      <c r="E170" s="69">
        <f>'[1]КАЛЬК по Ns'!$F$17</f>
        <v>0.1268215</v>
      </c>
      <c r="F170" s="19" t="s">
        <v>56</v>
      </c>
      <c r="G170" s="20" t="s">
        <v>54</v>
      </c>
    </row>
    <row r="171" spans="1:7" ht="44.25" customHeight="1" x14ac:dyDescent="0.25">
      <c r="A171" s="19">
        <f t="shared" si="4"/>
        <v>139</v>
      </c>
      <c r="B171" s="70" t="s">
        <v>288</v>
      </c>
      <c r="C171" s="17" t="s">
        <v>289</v>
      </c>
      <c r="D171" s="17">
        <v>10</v>
      </c>
      <c r="E171" s="35" t="s">
        <v>290</v>
      </c>
      <c r="F171" s="19" t="s">
        <v>56</v>
      </c>
      <c r="G171" s="20" t="s">
        <v>54</v>
      </c>
    </row>
    <row r="172" spans="1:7" ht="45" customHeight="1" x14ac:dyDescent="0.25">
      <c r="A172" s="19">
        <f t="shared" si="4"/>
        <v>140</v>
      </c>
      <c r="B172" s="94" t="s">
        <v>291</v>
      </c>
      <c r="C172" s="96"/>
      <c r="D172" s="71">
        <f>'[1]КАЛЬК по Ns'!$F$10</f>
        <v>2900</v>
      </c>
      <c r="E172" s="35" t="s">
        <v>205</v>
      </c>
      <c r="F172" s="19" t="s">
        <v>56</v>
      </c>
      <c r="G172" s="20" t="s">
        <v>54</v>
      </c>
    </row>
    <row r="173" spans="1:7" ht="35.25" customHeight="1" x14ac:dyDescent="0.25">
      <c r="A173" s="19">
        <f t="shared" si="4"/>
        <v>141</v>
      </c>
      <c r="B173" s="117" t="s">
        <v>292</v>
      </c>
      <c r="C173" s="52" t="s">
        <v>293</v>
      </c>
      <c r="D173" s="17" t="s">
        <v>109</v>
      </c>
      <c r="E173" s="17" t="s">
        <v>294</v>
      </c>
      <c r="F173" s="19" t="s">
        <v>56</v>
      </c>
      <c r="G173" s="20" t="s">
        <v>54</v>
      </c>
    </row>
    <row r="174" spans="1:7" ht="35.25" customHeight="1" x14ac:dyDescent="0.25">
      <c r="A174" s="19">
        <f t="shared" si="4"/>
        <v>142</v>
      </c>
      <c r="B174" s="118"/>
      <c r="C174" s="52" t="s">
        <v>295</v>
      </c>
      <c r="D174" s="17" t="s">
        <v>296</v>
      </c>
      <c r="E174" s="17" t="s">
        <v>205</v>
      </c>
      <c r="F174" s="19" t="s">
        <v>56</v>
      </c>
      <c r="G174" s="20" t="s">
        <v>54</v>
      </c>
    </row>
    <row r="175" spans="1:7" ht="35.25" customHeight="1" x14ac:dyDescent="0.25">
      <c r="A175" s="19">
        <f t="shared" si="4"/>
        <v>143</v>
      </c>
      <c r="B175" s="119"/>
      <c r="C175" s="52" t="s">
        <v>297</v>
      </c>
      <c r="D175" s="17" t="s">
        <v>298</v>
      </c>
      <c r="E175" s="17" t="s">
        <v>205</v>
      </c>
      <c r="F175" s="19" t="s">
        <v>56</v>
      </c>
      <c r="G175" s="20" t="s">
        <v>54</v>
      </c>
    </row>
    <row r="176" spans="1:7" ht="18.75" customHeight="1" x14ac:dyDescent="0.25">
      <c r="A176" s="19">
        <f t="shared" si="4"/>
        <v>144</v>
      </c>
      <c r="B176" s="105" t="s">
        <v>299</v>
      </c>
      <c r="C176" s="52" t="s">
        <v>300</v>
      </c>
      <c r="D176" s="17" t="s">
        <v>301</v>
      </c>
      <c r="E176" s="17" t="s">
        <v>302</v>
      </c>
      <c r="F176" s="19" t="s">
        <v>56</v>
      </c>
      <c r="G176" s="20" t="s">
        <v>54</v>
      </c>
    </row>
    <row r="177" spans="1:7" ht="18.75" customHeight="1" x14ac:dyDescent="0.25">
      <c r="A177" s="19">
        <f t="shared" si="4"/>
        <v>145</v>
      </c>
      <c r="B177" s="106"/>
      <c r="C177" s="52" t="s">
        <v>303</v>
      </c>
      <c r="D177" s="11" t="s">
        <v>24</v>
      </c>
      <c r="E177" s="11" t="s">
        <v>60</v>
      </c>
      <c r="F177" s="19" t="s">
        <v>56</v>
      </c>
      <c r="G177" s="20" t="s">
        <v>54</v>
      </c>
    </row>
    <row r="178" spans="1:7" ht="18.75" customHeight="1" x14ac:dyDescent="0.25">
      <c r="A178" s="19">
        <f t="shared" si="4"/>
        <v>146</v>
      </c>
      <c r="B178" s="106"/>
      <c r="C178" s="52" t="s">
        <v>304</v>
      </c>
      <c r="D178" s="11" t="s">
        <v>24</v>
      </c>
      <c r="E178" s="11" t="s">
        <v>60</v>
      </c>
      <c r="F178" s="19" t="s">
        <v>56</v>
      </c>
      <c r="G178" s="20" t="s">
        <v>54</v>
      </c>
    </row>
    <row r="179" spans="1:7" ht="30" customHeight="1" x14ac:dyDescent="0.25">
      <c r="A179" s="19">
        <f t="shared" si="4"/>
        <v>147</v>
      </c>
      <c r="B179" s="107"/>
      <c r="C179" s="52" t="s">
        <v>305</v>
      </c>
      <c r="D179" s="11" t="s">
        <v>24</v>
      </c>
      <c r="E179" s="11" t="s">
        <v>60</v>
      </c>
      <c r="F179" s="19" t="s">
        <v>56</v>
      </c>
      <c r="G179" s="20" t="s">
        <v>54</v>
      </c>
    </row>
    <row r="180" spans="1:7" ht="28.5" customHeight="1" x14ac:dyDescent="0.25">
      <c r="A180" s="19">
        <f t="shared" si="4"/>
        <v>148</v>
      </c>
      <c r="B180" s="105" t="s">
        <v>45</v>
      </c>
      <c r="C180" s="52" t="s">
        <v>306</v>
      </c>
      <c r="D180" s="72">
        <v>0.8</v>
      </c>
      <c r="E180" s="35" t="s">
        <v>307</v>
      </c>
      <c r="F180" s="19" t="s">
        <v>56</v>
      </c>
      <c r="G180" s="20" t="s">
        <v>54</v>
      </c>
    </row>
    <row r="181" spans="1:7" ht="28.5" customHeight="1" x14ac:dyDescent="0.25">
      <c r="A181" s="19">
        <f t="shared" si="4"/>
        <v>149</v>
      </c>
      <c r="B181" s="106"/>
      <c r="C181" s="52" t="s">
        <v>308</v>
      </c>
      <c r="D181" s="72">
        <v>0.86</v>
      </c>
      <c r="E181" s="35" t="s">
        <v>307</v>
      </c>
      <c r="F181" s="19" t="s">
        <v>56</v>
      </c>
      <c r="G181" s="20" t="s">
        <v>54</v>
      </c>
    </row>
    <row r="182" spans="1:7" ht="28.5" customHeight="1" x14ac:dyDescent="0.25">
      <c r="A182" s="19">
        <f t="shared" si="4"/>
        <v>150</v>
      </c>
      <c r="B182" s="106"/>
      <c r="C182" s="52" t="s">
        <v>309</v>
      </c>
      <c r="D182" s="17" t="s">
        <v>190</v>
      </c>
      <c r="E182" s="17" t="s">
        <v>196</v>
      </c>
      <c r="F182" s="19" t="s">
        <v>56</v>
      </c>
      <c r="G182" s="20" t="s">
        <v>54</v>
      </c>
    </row>
    <row r="183" spans="1:7" ht="28.5" customHeight="1" x14ac:dyDescent="0.25">
      <c r="A183" s="19">
        <f t="shared" si="4"/>
        <v>151</v>
      </c>
      <c r="B183" s="107"/>
      <c r="C183" s="52" t="s">
        <v>310</v>
      </c>
      <c r="D183" s="17" t="s">
        <v>190</v>
      </c>
      <c r="E183" s="17" t="s">
        <v>196</v>
      </c>
      <c r="F183" s="19" t="s">
        <v>56</v>
      </c>
      <c r="G183" s="20" t="s">
        <v>54</v>
      </c>
    </row>
    <row r="184" spans="1:7" ht="34.5" customHeight="1" x14ac:dyDescent="0.25">
      <c r="A184" s="19">
        <f t="shared" si="4"/>
        <v>152</v>
      </c>
      <c r="B184" s="117" t="s">
        <v>311</v>
      </c>
      <c r="C184" s="52" t="s">
        <v>312</v>
      </c>
      <c r="D184" s="17" t="s">
        <v>313</v>
      </c>
      <c r="E184" s="17" t="s">
        <v>205</v>
      </c>
      <c r="F184" s="19" t="s">
        <v>56</v>
      </c>
      <c r="G184" s="20" t="s">
        <v>54</v>
      </c>
    </row>
    <row r="185" spans="1:7" ht="34.5" customHeight="1" x14ac:dyDescent="0.25">
      <c r="A185" s="19">
        <f t="shared" si="4"/>
        <v>153</v>
      </c>
      <c r="B185" s="118"/>
      <c r="C185" s="52" t="s">
        <v>314</v>
      </c>
      <c r="D185" s="11" t="s">
        <v>24</v>
      </c>
      <c r="E185" s="11" t="s">
        <v>66</v>
      </c>
      <c r="F185" s="19" t="s">
        <v>56</v>
      </c>
      <c r="G185" s="20" t="s">
        <v>54</v>
      </c>
    </row>
    <row r="186" spans="1:7" ht="34.5" customHeight="1" x14ac:dyDescent="0.25">
      <c r="A186" s="19">
        <f t="shared" si="4"/>
        <v>154</v>
      </c>
      <c r="B186" s="119"/>
      <c r="C186" s="52" t="s">
        <v>315</v>
      </c>
      <c r="D186" s="11" t="s">
        <v>24</v>
      </c>
      <c r="E186" s="11" t="s">
        <v>66</v>
      </c>
      <c r="F186" s="19" t="s">
        <v>56</v>
      </c>
      <c r="G186" s="20" t="s">
        <v>54</v>
      </c>
    </row>
    <row r="187" spans="1:7" x14ac:dyDescent="0.25">
      <c r="A187" s="19">
        <f t="shared" si="4"/>
        <v>155</v>
      </c>
      <c r="B187" s="99" t="s">
        <v>316</v>
      </c>
      <c r="C187" s="100"/>
      <c r="D187" s="17" t="s">
        <v>116</v>
      </c>
      <c r="E187" s="17" t="s">
        <v>109</v>
      </c>
      <c r="F187" s="19" t="s">
        <v>56</v>
      </c>
      <c r="G187" s="20" t="s">
        <v>54</v>
      </c>
    </row>
    <row r="188" spans="1:7" x14ac:dyDescent="0.25">
      <c r="A188" s="19">
        <f t="shared" si="4"/>
        <v>156</v>
      </c>
      <c r="B188" s="99" t="s">
        <v>317</v>
      </c>
      <c r="C188" s="100"/>
      <c r="D188" s="17">
        <v>4</v>
      </c>
      <c r="E188" s="17" t="s">
        <v>109</v>
      </c>
      <c r="F188" s="19" t="s">
        <v>56</v>
      </c>
      <c r="G188" s="20" t="s">
        <v>54</v>
      </c>
    </row>
    <row r="189" spans="1:7" x14ac:dyDescent="0.25">
      <c r="A189" s="19">
        <f t="shared" si="4"/>
        <v>157</v>
      </c>
      <c r="B189" s="99" t="s">
        <v>318</v>
      </c>
      <c r="C189" s="100"/>
      <c r="D189" s="17" t="s">
        <v>319</v>
      </c>
      <c r="E189" s="17" t="s">
        <v>109</v>
      </c>
      <c r="F189" s="19" t="s">
        <v>56</v>
      </c>
      <c r="G189" s="20" t="s">
        <v>54</v>
      </c>
    </row>
    <row r="190" spans="1:7" x14ac:dyDescent="0.25">
      <c r="A190" s="19">
        <f t="shared" si="4"/>
        <v>158</v>
      </c>
      <c r="B190" s="99" t="s">
        <v>320</v>
      </c>
      <c r="C190" s="100"/>
      <c r="D190" s="17">
        <v>6</v>
      </c>
      <c r="E190" s="17" t="s">
        <v>109</v>
      </c>
      <c r="F190" s="19" t="s">
        <v>56</v>
      </c>
      <c r="G190" s="20" t="s">
        <v>54</v>
      </c>
    </row>
    <row r="191" spans="1:7" x14ac:dyDescent="0.25">
      <c r="A191" s="19">
        <f t="shared" si="4"/>
        <v>159</v>
      </c>
      <c r="B191" s="99" t="s">
        <v>321</v>
      </c>
      <c r="C191" s="100"/>
      <c r="D191" s="17" t="s">
        <v>319</v>
      </c>
      <c r="E191" s="17" t="s">
        <v>109</v>
      </c>
      <c r="F191" s="19" t="s">
        <v>56</v>
      </c>
      <c r="G191" s="20" t="s">
        <v>54</v>
      </c>
    </row>
    <row r="192" spans="1:7" x14ac:dyDescent="0.25">
      <c r="A192" s="19">
        <f t="shared" si="4"/>
        <v>160</v>
      </c>
      <c r="B192" s="99" t="s">
        <v>320</v>
      </c>
      <c r="C192" s="100"/>
      <c r="D192" s="17">
        <v>6</v>
      </c>
      <c r="E192" s="17" t="s">
        <v>109</v>
      </c>
      <c r="F192" s="19" t="s">
        <v>56</v>
      </c>
      <c r="G192" s="20" t="s">
        <v>54</v>
      </c>
    </row>
    <row r="193" spans="1:7" ht="45" customHeight="1" x14ac:dyDescent="0.25">
      <c r="A193" s="19">
        <f t="shared" si="4"/>
        <v>161</v>
      </c>
      <c r="B193" s="105" t="s">
        <v>322</v>
      </c>
      <c r="C193" s="52" t="s">
        <v>166</v>
      </c>
      <c r="D193" s="17" t="s">
        <v>217</v>
      </c>
      <c r="E193" s="17" t="s">
        <v>205</v>
      </c>
      <c r="F193" s="19" t="s">
        <v>56</v>
      </c>
      <c r="G193" s="20" t="s">
        <v>54</v>
      </c>
    </row>
    <row r="194" spans="1:7" ht="45" customHeight="1" x14ac:dyDescent="0.25">
      <c r="A194" s="19">
        <f t="shared" si="4"/>
        <v>162</v>
      </c>
      <c r="B194" s="106"/>
      <c r="C194" s="52" t="s">
        <v>323</v>
      </c>
      <c r="D194" s="11" t="s">
        <v>24</v>
      </c>
      <c r="E194" s="11" t="s">
        <v>66</v>
      </c>
      <c r="F194" s="19" t="s">
        <v>56</v>
      </c>
      <c r="G194" s="20" t="s">
        <v>54</v>
      </c>
    </row>
    <row r="195" spans="1:7" ht="45" customHeight="1" x14ac:dyDescent="0.25">
      <c r="A195" s="19">
        <f t="shared" si="4"/>
        <v>163</v>
      </c>
      <c r="B195" s="106"/>
      <c r="C195" s="52" t="s">
        <v>324</v>
      </c>
      <c r="D195" s="11" t="s">
        <v>24</v>
      </c>
      <c r="E195" s="11" t="s">
        <v>66</v>
      </c>
      <c r="F195" s="19" t="s">
        <v>56</v>
      </c>
      <c r="G195" s="20" t="s">
        <v>54</v>
      </c>
    </row>
    <row r="196" spans="1:7" ht="45" customHeight="1" x14ac:dyDescent="0.25">
      <c r="A196" s="19">
        <f t="shared" si="4"/>
        <v>164</v>
      </c>
      <c r="B196" s="107"/>
      <c r="C196" s="52" t="s">
        <v>325</v>
      </c>
      <c r="D196" s="11" t="s">
        <v>24</v>
      </c>
      <c r="E196" s="11" t="s">
        <v>66</v>
      </c>
      <c r="F196" s="19" t="s">
        <v>56</v>
      </c>
      <c r="G196" s="20" t="s">
        <v>54</v>
      </c>
    </row>
    <row r="197" spans="1:7" ht="45" customHeight="1" x14ac:dyDescent="0.25">
      <c r="A197" s="19">
        <f t="shared" si="4"/>
        <v>165</v>
      </c>
      <c r="B197" s="105" t="s">
        <v>326</v>
      </c>
      <c r="C197" s="52" t="s">
        <v>166</v>
      </c>
      <c r="D197" s="17" t="s">
        <v>223</v>
      </c>
      <c r="E197" s="17" t="s">
        <v>205</v>
      </c>
      <c r="F197" s="19" t="s">
        <v>56</v>
      </c>
      <c r="G197" s="20" t="s">
        <v>54</v>
      </c>
    </row>
    <row r="198" spans="1:7" ht="30" x14ac:dyDescent="0.25">
      <c r="A198" s="19">
        <f t="shared" si="4"/>
        <v>166</v>
      </c>
      <c r="B198" s="106"/>
      <c r="C198" s="52" t="s">
        <v>327</v>
      </c>
      <c r="D198" s="17" t="s">
        <v>227</v>
      </c>
      <c r="E198" s="11" t="s">
        <v>66</v>
      </c>
      <c r="F198" s="19" t="s">
        <v>56</v>
      </c>
      <c r="G198" s="20" t="s">
        <v>54</v>
      </c>
    </row>
    <row r="199" spans="1:7" ht="60" customHeight="1" x14ac:dyDescent="0.25">
      <c r="A199" s="19">
        <f t="shared" si="4"/>
        <v>167</v>
      </c>
      <c r="B199" s="106"/>
      <c r="C199" s="52" t="s">
        <v>328</v>
      </c>
      <c r="D199" s="11" t="s">
        <v>24</v>
      </c>
      <c r="E199" s="11" t="s">
        <v>66</v>
      </c>
      <c r="F199" s="19" t="s">
        <v>56</v>
      </c>
      <c r="G199" s="20" t="s">
        <v>54</v>
      </c>
    </row>
    <row r="200" spans="1:7" x14ac:dyDescent="0.25">
      <c r="A200" s="19">
        <f t="shared" si="4"/>
        <v>168</v>
      </c>
      <c r="B200" s="107"/>
      <c r="C200" s="52" t="s">
        <v>329</v>
      </c>
      <c r="D200" s="11" t="s">
        <v>24</v>
      </c>
      <c r="E200" s="11" t="s">
        <v>66</v>
      </c>
      <c r="F200" s="19" t="s">
        <v>56</v>
      </c>
      <c r="G200" s="20" t="s">
        <v>54</v>
      </c>
    </row>
    <row r="201" spans="1:7" ht="30" customHeight="1" x14ac:dyDescent="0.25">
      <c r="A201" s="19">
        <f t="shared" si="4"/>
        <v>169</v>
      </c>
      <c r="B201" s="105" t="s">
        <v>330</v>
      </c>
      <c r="C201" s="52" t="s">
        <v>331</v>
      </c>
      <c r="D201" s="17" t="s">
        <v>116</v>
      </c>
      <c r="E201" s="17" t="s">
        <v>109</v>
      </c>
      <c r="F201" s="19" t="s">
        <v>56</v>
      </c>
      <c r="G201" s="20" t="s">
        <v>54</v>
      </c>
    </row>
    <row r="202" spans="1:7" x14ac:dyDescent="0.25">
      <c r="A202" s="19">
        <f t="shared" si="4"/>
        <v>170</v>
      </c>
      <c r="B202" s="106"/>
      <c r="C202" s="52" t="s">
        <v>166</v>
      </c>
      <c r="D202" s="11" t="s">
        <v>24</v>
      </c>
      <c r="E202" s="11" t="s">
        <v>66</v>
      </c>
      <c r="F202" s="19" t="s">
        <v>56</v>
      </c>
      <c r="G202" s="20" t="s">
        <v>54</v>
      </c>
    </row>
    <row r="203" spans="1:7" ht="30" customHeight="1" x14ac:dyDescent="0.25">
      <c r="A203" s="19">
        <f t="shared" si="4"/>
        <v>171</v>
      </c>
      <c r="B203" s="106"/>
      <c r="C203" s="52" t="s">
        <v>332</v>
      </c>
      <c r="D203" s="11" t="s">
        <v>24</v>
      </c>
      <c r="E203" s="11" t="s">
        <v>66</v>
      </c>
      <c r="F203" s="19" t="s">
        <v>56</v>
      </c>
      <c r="G203" s="20" t="s">
        <v>54</v>
      </c>
    </row>
    <row r="204" spans="1:7" ht="30" customHeight="1" x14ac:dyDescent="0.25">
      <c r="A204" s="19">
        <f t="shared" si="4"/>
        <v>172</v>
      </c>
      <c r="B204" s="107"/>
      <c r="C204" s="52" t="s">
        <v>333</v>
      </c>
      <c r="D204" s="11" t="s">
        <v>24</v>
      </c>
      <c r="E204" s="11" t="s">
        <v>66</v>
      </c>
      <c r="F204" s="19" t="s">
        <v>56</v>
      </c>
      <c r="G204" s="20" t="s">
        <v>54</v>
      </c>
    </row>
    <row r="205" spans="1:7" ht="30" customHeight="1" x14ac:dyDescent="0.25">
      <c r="A205" s="19">
        <f t="shared" si="4"/>
        <v>173</v>
      </c>
      <c r="B205" s="105" t="s">
        <v>334</v>
      </c>
      <c r="C205" s="52" t="s">
        <v>331</v>
      </c>
      <c r="D205" s="17" t="s">
        <v>116</v>
      </c>
      <c r="E205" s="17" t="s">
        <v>109</v>
      </c>
      <c r="F205" s="19" t="s">
        <v>56</v>
      </c>
      <c r="G205" s="20" t="s">
        <v>54</v>
      </c>
    </row>
    <row r="206" spans="1:7" x14ac:dyDescent="0.25">
      <c r="A206" s="19">
        <f t="shared" si="4"/>
        <v>174</v>
      </c>
      <c r="B206" s="106"/>
      <c r="C206" s="52" t="s">
        <v>166</v>
      </c>
      <c r="D206" s="11" t="s">
        <v>24</v>
      </c>
      <c r="E206" s="11" t="s">
        <v>66</v>
      </c>
      <c r="F206" s="19" t="s">
        <v>56</v>
      </c>
      <c r="G206" s="20" t="s">
        <v>54</v>
      </c>
    </row>
    <row r="207" spans="1:7" ht="30" customHeight="1" x14ac:dyDescent="0.25">
      <c r="A207" s="19">
        <f t="shared" si="4"/>
        <v>175</v>
      </c>
      <c r="B207" s="106"/>
      <c r="C207" s="52" t="s">
        <v>332</v>
      </c>
      <c r="D207" s="11" t="s">
        <v>24</v>
      </c>
      <c r="E207" s="11" t="s">
        <v>66</v>
      </c>
      <c r="F207" s="19" t="s">
        <v>56</v>
      </c>
      <c r="G207" s="20" t="s">
        <v>54</v>
      </c>
    </row>
    <row r="208" spans="1:7" ht="30" customHeight="1" x14ac:dyDescent="0.25">
      <c r="A208" s="19">
        <f t="shared" ref="A208:A224" si="5">1+A207</f>
        <v>176</v>
      </c>
      <c r="B208" s="107"/>
      <c r="C208" s="52" t="s">
        <v>333</v>
      </c>
      <c r="D208" s="11" t="s">
        <v>24</v>
      </c>
      <c r="E208" s="11" t="s">
        <v>66</v>
      </c>
      <c r="F208" s="19" t="s">
        <v>56</v>
      </c>
      <c r="G208" s="20" t="s">
        <v>54</v>
      </c>
    </row>
    <row r="209" spans="1:7" ht="30" customHeight="1" x14ac:dyDescent="0.25">
      <c r="A209" s="19">
        <f t="shared" si="5"/>
        <v>177</v>
      </c>
      <c r="B209" s="105" t="s">
        <v>335</v>
      </c>
      <c r="C209" s="52" t="s">
        <v>331</v>
      </c>
      <c r="D209" s="17" t="s">
        <v>116</v>
      </c>
      <c r="E209" s="17" t="s">
        <v>109</v>
      </c>
      <c r="F209" s="19" t="s">
        <v>56</v>
      </c>
      <c r="G209" s="20" t="s">
        <v>54</v>
      </c>
    </row>
    <row r="210" spans="1:7" x14ac:dyDescent="0.25">
      <c r="A210" s="19">
        <f t="shared" si="5"/>
        <v>178</v>
      </c>
      <c r="B210" s="107"/>
      <c r="C210" s="52" t="s">
        <v>166</v>
      </c>
      <c r="D210" s="46" t="s">
        <v>336</v>
      </c>
      <c r="E210" s="46" t="s">
        <v>109</v>
      </c>
      <c r="F210" s="19" t="s">
        <v>56</v>
      </c>
      <c r="G210" s="20" t="s">
        <v>54</v>
      </c>
    </row>
    <row r="211" spans="1:7" x14ac:dyDescent="0.25">
      <c r="A211" s="19">
        <f t="shared" si="5"/>
        <v>179</v>
      </c>
      <c r="B211" s="99" t="s">
        <v>337</v>
      </c>
      <c r="C211" s="100"/>
      <c r="D211" s="17" t="s">
        <v>116</v>
      </c>
      <c r="E211" s="17" t="s">
        <v>109</v>
      </c>
      <c r="F211" s="19" t="s">
        <v>56</v>
      </c>
      <c r="G211" s="20" t="s">
        <v>54</v>
      </c>
    </row>
    <row r="212" spans="1:7" ht="33.75" customHeight="1" x14ac:dyDescent="0.25">
      <c r="A212" s="19">
        <f t="shared" si="5"/>
        <v>180</v>
      </c>
      <c r="B212" s="99" t="s">
        <v>338</v>
      </c>
      <c r="C212" s="100"/>
      <c r="D212" s="17" t="s">
        <v>296</v>
      </c>
      <c r="E212" s="17" t="s">
        <v>205</v>
      </c>
      <c r="F212" s="19" t="s">
        <v>56</v>
      </c>
      <c r="G212" s="20" t="s">
        <v>54</v>
      </c>
    </row>
    <row r="213" spans="1:7" ht="41.25" customHeight="1" x14ac:dyDescent="0.25">
      <c r="A213" s="19">
        <f t="shared" si="5"/>
        <v>181</v>
      </c>
      <c r="B213" s="105" t="s">
        <v>339</v>
      </c>
      <c r="C213" s="52" t="s">
        <v>340</v>
      </c>
      <c r="D213" s="17">
        <v>5</v>
      </c>
      <c r="E213" s="17">
        <v>5</v>
      </c>
      <c r="F213" s="19" t="s">
        <v>56</v>
      </c>
      <c r="G213" s="20" t="s">
        <v>54</v>
      </c>
    </row>
    <row r="214" spans="1:7" ht="41.25" customHeight="1" x14ac:dyDescent="0.25">
      <c r="A214" s="19">
        <f t="shared" si="5"/>
        <v>182</v>
      </c>
      <c r="B214" s="106"/>
      <c r="C214" s="52" t="s">
        <v>341</v>
      </c>
      <c r="D214" s="17">
        <v>7</v>
      </c>
      <c r="E214" s="17">
        <v>5</v>
      </c>
      <c r="F214" s="19" t="s">
        <v>56</v>
      </c>
      <c r="G214" s="20" t="s">
        <v>54</v>
      </c>
    </row>
    <row r="215" spans="1:7" ht="41.25" customHeight="1" x14ac:dyDescent="0.25">
      <c r="A215" s="19">
        <f t="shared" si="5"/>
        <v>183</v>
      </c>
      <c r="B215" s="107"/>
      <c r="C215" s="52" t="s">
        <v>342</v>
      </c>
      <c r="D215" s="71" t="str">
        <f>IF(D143=[1]С!$AA$3,"IP"&amp;D213&amp;D214,[1]С!$AD$3)</f>
        <v>IP57</v>
      </c>
      <c r="E215" s="71" t="str">
        <f>IF(E143=[1]С!$AA$3,"IP"&amp;E213&amp;E214,[1]С!$AD$3)</f>
        <v>IP55</v>
      </c>
      <c r="F215" s="19" t="s">
        <v>56</v>
      </c>
      <c r="G215" s="20" t="s">
        <v>54</v>
      </c>
    </row>
    <row r="216" spans="1:7" ht="30" customHeight="1" x14ac:dyDescent="0.25">
      <c r="A216" s="19">
        <f t="shared" si="5"/>
        <v>184</v>
      </c>
      <c r="B216" s="105" t="s">
        <v>343</v>
      </c>
      <c r="C216" s="52" t="s">
        <v>344</v>
      </c>
      <c r="D216" s="17" t="s">
        <v>345</v>
      </c>
      <c r="E216" s="17" t="s">
        <v>109</v>
      </c>
      <c r="F216" s="19" t="s">
        <v>56</v>
      </c>
      <c r="G216" s="20" t="s">
        <v>54</v>
      </c>
    </row>
    <row r="217" spans="1:7" ht="30" customHeight="1" x14ac:dyDescent="0.25">
      <c r="A217" s="19">
        <f t="shared" si="5"/>
        <v>185</v>
      </c>
      <c r="B217" s="106"/>
      <c r="C217" s="52" t="s">
        <v>346</v>
      </c>
      <c r="D217" s="46">
        <v>1</v>
      </c>
      <c r="E217" s="46"/>
      <c r="F217" s="19" t="s">
        <v>56</v>
      </c>
      <c r="G217" s="20" t="s">
        <v>54</v>
      </c>
    </row>
    <row r="218" spans="1:7" ht="24.75" customHeight="1" x14ac:dyDescent="0.25">
      <c r="A218" s="19">
        <f t="shared" si="5"/>
        <v>186</v>
      </c>
      <c r="B218" s="106"/>
      <c r="C218" s="52" t="s">
        <v>347</v>
      </c>
      <c r="D218" s="46" t="s">
        <v>348</v>
      </c>
      <c r="E218" s="46"/>
      <c r="F218" s="19" t="s">
        <v>56</v>
      </c>
      <c r="G218" s="20" t="s">
        <v>54</v>
      </c>
    </row>
    <row r="219" spans="1:7" ht="31.5" customHeight="1" x14ac:dyDescent="0.25">
      <c r="A219" s="19">
        <f t="shared" si="5"/>
        <v>187</v>
      </c>
      <c r="B219" s="106"/>
      <c r="C219" s="52" t="s">
        <v>349</v>
      </c>
      <c r="D219" s="46" t="s">
        <v>119</v>
      </c>
      <c r="E219" s="46"/>
      <c r="F219" s="19" t="s">
        <v>56</v>
      </c>
      <c r="G219" s="20" t="s">
        <v>54</v>
      </c>
    </row>
    <row r="220" spans="1:7" ht="31.5" customHeight="1" x14ac:dyDescent="0.25">
      <c r="A220" s="19">
        <f t="shared" si="5"/>
        <v>188</v>
      </c>
      <c r="B220" s="106"/>
      <c r="C220" s="52" t="s">
        <v>350</v>
      </c>
      <c r="D220" s="46" t="s">
        <v>122</v>
      </c>
      <c r="E220" s="46"/>
      <c r="F220" s="19" t="s">
        <v>56</v>
      </c>
      <c r="G220" s="20" t="s">
        <v>54</v>
      </c>
    </row>
    <row r="221" spans="1:7" ht="31.5" customHeight="1" x14ac:dyDescent="0.25">
      <c r="A221" s="19">
        <f t="shared" si="5"/>
        <v>189</v>
      </c>
      <c r="B221" s="107"/>
      <c r="C221" s="52" t="s">
        <v>351</v>
      </c>
      <c r="D221" s="73" t="str">
        <f>(D217&amp;D216&amp;D218&amp;D219&amp;D220)</f>
        <v>1ExdIIAТ3</v>
      </c>
      <c r="E221" s="73" t="str">
        <f>(E217&amp;E216&amp;E218&amp;E219&amp;E220)</f>
        <v>НЕТ</v>
      </c>
      <c r="F221" s="19" t="s">
        <v>56</v>
      </c>
      <c r="G221" s="20" t="s">
        <v>54</v>
      </c>
    </row>
    <row r="222" spans="1:7" ht="30" x14ac:dyDescent="0.25">
      <c r="A222" s="19">
        <f t="shared" si="5"/>
        <v>190</v>
      </c>
      <c r="B222" s="114" t="s">
        <v>352</v>
      </c>
      <c r="C222" s="115"/>
      <c r="D222" s="74" t="s">
        <v>353</v>
      </c>
      <c r="E222" s="74" t="s">
        <v>354</v>
      </c>
      <c r="F222" s="19" t="s">
        <v>56</v>
      </c>
      <c r="G222" s="20" t="s">
        <v>54</v>
      </c>
    </row>
    <row r="223" spans="1:7" ht="348" customHeight="1" x14ac:dyDescent="0.25">
      <c r="A223" s="19">
        <f t="shared" si="5"/>
        <v>191</v>
      </c>
      <c r="B223" s="93" t="s">
        <v>82</v>
      </c>
      <c r="C223" s="93"/>
      <c r="D223" s="49" t="s">
        <v>24</v>
      </c>
      <c r="E223" s="55" t="s">
        <v>355</v>
      </c>
      <c r="F223" s="19" t="s">
        <v>56</v>
      </c>
      <c r="G223" s="20" t="s">
        <v>54</v>
      </c>
    </row>
    <row r="224" spans="1:7" ht="44.25" customHeight="1" x14ac:dyDescent="0.25">
      <c r="A224" s="19">
        <f t="shared" si="5"/>
        <v>192</v>
      </c>
      <c r="B224" s="75" t="s">
        <v>84</v>
      </c>
      <c r="C224" s="75"/>
      <c r="D224" s="75" t="s">
        <v>40</v>
      </c>
      <c r="E224" s="76" t="s">
        <v>40</v>
      </c>
      <c r="F224" s="40" t="s">
        <v>80</v>
      </c>
      <c r="G224" s="41" t="s">
        <v>81</v>
      </c>
    </row>
    <row r="225" spans="1:7" x14ac:dyDescent="0.25">
      <c r="A225" s="97" t="s">
        <v>356</v>
      </c>
      <c r="B225" s="98"/>
      <c r="C225" s="116"/>
      <c r="D225" s="116"/>
      <c r="E225" s="44"/>
      <c r="F225" s="50"/>
      <c r="G225" s="12"/>
    </row>
    <row r="226" spans="1:7" ht="31.5" customHeight="1" x14ac:dyDescent="0.25">
      <c r="A226" s="19">
        <f>1+A224</f>
        <v>193</v>
      </c>
      <c r="B226" s="90" t="s">
        <v>357</v>
      </c>
      <c r="C226" s="67" t="s">
        <v>358</v>
      </c>
      <c r="D226" s="17" t="s">
        <v>359</v>
      </c>
      <c r="E226" s="17" t="s">
        <v>360</v>
      </c>
      <c r="F226" s="19" t="s">
        <v>56</v>
      </c>
      <c r="G226" s="20" t="s">
        <v>54</v>
      </c>
    </row>
    <row r="227" spans="1:7" ht="31.5" customHeight="1" x14ac:dyDescent="0.25">
      <c r="A227" s="19">
        <f t="shared" ref="A227:A251" si="6">1+A226</f>
        <v>194</v>
      </c>
      <c r="B227" s="92"/>
      <c r="C227" s="67" t="s">
        <v>361</v>
      </c>
      <c r="D227" s="49" t="s">
        <v>24</v>
      </c>
      <c r="E227" s="49">
        <v>2</v>
      </c>
      <c r="F227" s="19" t="s">
        <v>56</v>
      </c>
      <c r="G227" s="20" t="s">
        <v>54</v>
      </c>
    </row>
    <row r="228" spans="1:7" ht="60" customHeight="1" x14ac:dyDescent="0.25">
      <c r="A228" s="19">
        <f t="shared" si="6"/>
        <v>195</v>
      </c>
      <c r="B228" s="94" t="s">
        <v>362</v>
      </c>
      <c r="C228" s="96"/>
      <c r="D228" s="17" t="s">
        <v>363</v>
      </c>
      <c r="E228" s="17" t="s">
        <v>364</v>
      </c>
      <c r="F228" s="19" t="s">
        <v>56</v>
      </c>
      <c r="G228" s="20" t="s">
        <v>54</v>
      </c>
    </row>
    <row r="229" spans="1:7" ht="15" customHeight="1" x14ac:dyDescent="0.25">
      <c r="A229" s="19">
        <f t="shared" si="6"/>
        <v>196</v>
      </c>
      <c r="B229" s="94" t="s">
        <v>365</v>
      </c>
      <c r="C229" s="96"/>
      <c r="D229" s="36" t="s">
        <v>116</v>
      </c>
      <c r="E229" s="17" t="s">
        <v>116</v>
      </c>
      <c r="F229" s="19" t="s">
        <v>56</v>
      </c>
      <c r="G229" s="20" t="s">
        <v>54</v>
      </c>
    </row>
    <row r="230" spans="1:7" x14ac:dyDescent="0.25">
      <c r="A230" s="19">
        <f t="shared" si="6"/>
        <v>197</v>
      </c>
      <c r="B230" s="99" t="s">
        <v>366</v>
      </c>
      <c r="C230" s="100"/>
      <c r="D230" s="36" t="s">
        <v>116</v>
      </c>
      <c r="E230" s="17" t="s">
        <v>116</v>
      </c>
      <c r="F230" s="19" t="s">
        <v>56</v>
      </c>
      <c r="G230" s="20" t="s">
        <v>54</v>
      </c>
    </row>
    <row r="231" spans="1:7" ht="30" x14ac:dyDescent="0.25">
      <c r="A231" s="19">
        <f t="shared" si="6"/>
        <v>198</v>
      </c>
      <c r="B231" s="99" t="s">
        <v>367</v>
      </c>
      <c r="C231" s="100"/>
      <c r="D231" s="35" t="s">
        <v>24</v>
      </c>
      <c r="E231" s="17" t="s">
        <v>116</v>
      </c>
      <c r="F231" s="19" t="s">
        <v>56</v>
      </c>
      <c r="G231" s="20" t="s">
        <v>54</v>
      </c>
    </row>
    <row r="232" spans="1:7" ht="15" customHeight="1" x14ac:dyDescent="0.25">
      <c r="A232" s="19">
        <f t="shared" si="6"/>
        <v>199</v>
      </c>
      <c r="B232" s="99" t="s">
        <v>368</v>
      </c>
      <c r="C232" s="100"/>
      <c r="D232" s="36" t="s">
        <v>116</v>
      </c>
      <c r="E232" s="17" t="s">
        <v>116</v>
      </c>
      <c r="F232" s="19" t="s">
        <v>56</v>
      </c>
      <c r="G232" s="20" t="s">
        <v>54</v>
      </c>
    </row>
    <row r="233" spans="1:7" ht="39" customHeight="1" x14ac:dyDescent="0.25">
      <c r="A233" s="19">
        <f t="shared" si="6"/>
        <v>200</v>
      </c>
      <c r="B233" s="105" t="s">
        <v>369</v>
      </c>
      <c r="C233" s="52" t="s">
        <v>370</v>
      </c>
      <c r="D233" s="17" t="s">
        <v>116</v>
      </c>
      <c r="E233" s="17" t="s">
        <v>109</v>
      </c>
      <c r="F233" s="19" t="s">
        <v>56</v>
      </c>
      <c r="G233" s="20" t="s">
        <v>54</v>
      </c>
    </row>
    <row r="234" spans="1:7" ht="39" customHeight="1" x14ac:dyDescent="0.25">
      <c r="A234" s="19">
        <f t="shared" si="6"/>
        <v>201</v>
      </c>
      <c r="B234" s="106"/>
      <c r="C234" s="52" t="s">
        <v>371</v>
      </c>
      <c r="D234" s="17" t="s">
        <v>116</v>
      </c>
      <c r="E234" s="17" t="s">
        <v>109</v>
      </c>
      <c r="F234" s="19" t="s">
        <v>56</v>
      </c>
      <c r="G234" s="20" t="s">
        <v>54</v>
      </c>
    </row>
    <row r="235" spans="1:7" ht="39" customHeight="1" x14ac:dyDescent="0.25">
      <c r="A235" s="19">
        <f t="shared" si="6"/>
        <v>202</v>
      </c>
      <c r="B235" s="106"/>
      <c r="C235" s="52" t="s">
        <v>372</v>
      </c>
      <c r="D235" s="17" t="s">
        <v>116</v>
      </c>
      <c r="E235" s="17" t="s">
        <v>109</v>
      </c>
      <c r="F235" s="19" t="s">
        <v>56</v>
      </c>
      <c r="G235" s="20" t="s">
        <v>54</v>
      </c>
    </row>
    <row r="236" spans="1:7" ht="39" customHeight="1" x14ac:dyDescent="0.25">
      <c r="A236" s="19">
        <f t="shared" si="6"/>
        <v>203</v>
      </c>
      <c r="B236" s="107"/>
      <c r="C236" s="52" t="s">
        <v>373</v>
      </c>
      <c r="D236" s="35" t="s">
        <v>24</v>
      </c>
      <c r="E236" s="35" t="s">
        <v>60</v>
      </c>
      <c r="F236" s="19" t="s">
        <v>56</v>
      </c>
      <c r="G236" s="20" t="s">
        <v>54</v>
      </c>
    </row>
    <row r="237" spans="1:7" ht="35.25" customHeight="1" x14ac:dyDescent="0.25">
      <c r="A237" s="19">
        <f t="shared" si="6"/>
        <v>204</v>
      </c>
      <c r="B237" s="105" t="s">
        <v>374</v>
      </c>
      <c r="C237" s="52" t="s">
        <v>375</v>
      </c>
      <c r="D237" s="17" t="s">
        <v>116</v>
      </c>
      <c r="E237" s="17" t="s">
        <v>109</v>
      </c>
      <c r="F237" s="19" t="s">
        <v>56</v>
      </c>
      <c r="G237" s="20" t="s">
        <v>54</v>
      </c>
    </row>
    <row r="238" spans="1:7" ht="35.25" customHeight="1" x14ac:dyDescent="0.25">
      <c r="A238" s="19">
        <f t="shared" si="6"/>
        <v>205</v>
      </c>
      <c r="B238" s="106"/>
      <c r="C238" s="52" t="s">
        <v>376</v>
      </c>
      <c r="D238" s="17" t="s">
        <v>116</v>
      </c>
      <c r="E238" s="17" t="s">
        <v>109</v>
      </c>
      <c r="F238" s="19" t="s">
        <v>56</v>
      </c>
      <c r="G238" s="20" t="s">
        <v>54</v>
      </c>
    </row>
    <row r="239" spans="1:7" ht="35.25" customHeight="1" x14ac:dyDescent="0.25">
      <c r="A239" s="19">
        <f t="shared" si="6"/>
        <v>206</v>
      </c>
      <c r="B239" s="106"/>
      <c r="C239" s="52" t="s">
        <v>371</v>
      </c>
      <c r="D239" s="17" t="s">
        <v>116</v>
      </c>
      <c r="E239" s="17" t="s">
        <v>109</v>
      </c>
      <c r="F239" s="19" t="s">
        <v>56</v>
      </c>
      <c r="G239" s="20" t="s">
        <v>54</v>
      </c>
    </row>
    <row r="240" spans="1:7" ht="35.25" customHeight="1" x14ac:dyDescent="0.25">
      <c r="A240" s="19">
        <f t="shared" si="6"/>
        <v>207</v>
      </c>
      <c r="B240" s="106"/>
      <c r="C240" s="52" t="s">
        <v>372</v>
      </c>
      <c r="D240" s="17" t="s">
        <v>116</v>
      </c>
      <c r="E240" s="17" t="s">
        <v>109</v>
      </c>
      <c r="F240" s="19" t="s">
        <v>56</v>
      </c>
      <c r="G240" s="20" t="s">
        <v>54</v>
      </c>
    </row>
    <row r="241" spans="1:7" ht="35.25" customHeight="1" x14ac:dyDescent="0.25">
      <c r="A241" s="19">
        <f t="shared" si="6"/>
        <v>208</v>
      </c>
      <c r="B241" s="106"/>
      <c r="C241" s="52" t="s">
        <v>377</v>
      </c>
      <c r="D241" s="17" t="s">
        <v>116</v>
      </c>
      <c r="E241" s="17" t="s">
        <v>109</v>
      </c>
      <c r="F241" s="19" t="s">
        <v>56</v>
      </c>
      <c r="G241" s="20" t="s">
        <v>54</v>
      </c>
    </row>
    <row r="242" spans="1:7" ht="35.25" customHeight="1" x14ac:dyDescent="0.25">
      <c r="A242" s="19">
        <f t="shared" si="6"/>
        <v>209</v>
      </c>
      <c r="B242" s="106"/>
      <c r="C242" s="52" t="s">
        <v>378</v>
      </c>
      <c r="D242" s="17" t="s">
        <v>116</v>
      </c>
      <c r="E242" s="17" t="s">
        <v>116</v>
      </c>
      <c r="F242" s="19" t="s">
        <v>56</v>
      </c>
      <c r="G242" s="20" t="s">
        <v>54</v>
      </c>
    </row>
    <row r="243" spans="1:7" ht="35.25" customHeight="1" x14ac:dyDescent="0.25">
      <c r="A243" s="19">
        <f t="shared" si="6"/>
        <v>210</v>
      </c>
      <c r="B243" s="106"/>
      <c r="C243" s="52" t="s">
        <v>379</v>
      </c>
      <c r="D243" s="17" t="s">
        <v>116</v>
      </c>
      <c r="E243" s="17" t="s">
        <v>109</v>
      </c>
      <c r="F243" s="19" t="s">
        <v>56</v>
      </c>
      <c r="G243" s="20" t="s">
        <v>54</v>
      </c>
    </row>
    <row r="244" spans="1:7" ht="35.25" customHeight="1" x14ac:dyDescent="0.25">
      <c r="A244" s="19">
        <f t="shared" si="6"/>
        <v>211</v>
      </c>
      <c r="B244" s="106"/>
      <c r="C244" s="52" t="s">
        <v>380</v>
      </c>
      <c r="D244" s="17" t="s">
        <v>116</v>
      </c>
      <c r="E244" s="17" t="s">
        <v>109</v>
      </c>
      <c r="F244" s="19" t="s">
        <v>56</v>
      </c>
      <c r="G244" s="20" t="s">
        <v>54</v>
      </c>
    </row>
    <row r="245" spans="1:7" ht="35.25" customHeight="1" x14ac:dyDescent="0.25">
      <c r="A245" s="19">
        <f t="shared" si="6"/>
        <v>212</v>
      </c>
      <c r="B245" s="107"/>
      <c r="C245" s="52" t="s">
        <v>373</v>
      </c>
      <c r="D245" s="35" t="s">
        <v>24</v>
      </c>
      <c r="E245" s="35" t="s">
        <v>60</v>
      </c>
      <c r="F245" s="19" t="s">
        <v>56</v>
      </c>
      <c r="G245" s="20" t="s">
        <v>54</v>
      </c>
    </row>
    <row r="246" spans="1:7" ht="36.75" customHeight="1" x14ac:dyDescent="0.25">
      <c r="A246" s="19">
        <f t="shared" si="6"/>
        <v>213</v>
      </c>
      <c r="B246" s="108" t="s">
        <v>381</v>
      </c>
      <c r="C246" s="77" t="s">
        <v>382</v>
      </c>
      <c r="D246" s="17" t="s">
        <v>116</v>
      </c>
      <c r="E246" s="17" t="s">
        <v>109</v>
      </c>
      <c r="F246" s="19" t="s">
        <v>56</v>
      </c>
      <c r="G246" s="20" t="s">
        <v>54</v>
      </c>
    </row>
    <row r="247" spans="1:7" ht="36.75" customHeight="1" x14ac:dyDescent="0.25">
      <c r="A247" s="19">
        <f t="shared" si="6"/>
        <v>214</v>
      </c>
      <c r="B247" s="109"/>
      <c r="C247" s="77" t="s">
        <v>383</v>
      </c>
      <c r="D247" s="17" t="s">
        <v>116</v>
      </c>
      <c r="E247" s="17" t="s">
        <v>116</v>
      </c>
      <c r="F247" s="19" t="s">
        <v>56</v>
      </c>
      <c r="G247" s="20" t="s">
        <v>54</v>
      </c>
    </row>
    <row r="248" spans="1:7" ht="36.75" customHeight="1" x14ac:dyDescent="0.25">
      <c r="A248" s="19">
        <f t="shared" si="6"/>
        <v>215</v>
      </c>
      <c r="B248" s="109"/>
      <c r="C248" s="77" t="s">
        <v>384</v>
      </c>
      <c r="D248" s="17" t="s">
        <v>116</v>
      </c>
      <c r="E248" s="17" t="s">
        <v>109</v>
      </c>
      <c r="F248" s="19" t="s">
        <v>56</v>
      </c>
      <c r="G248" s="20" t="s">
        <v>54</v>
      </c>
    </row>
    <row r="249" spans="1:7" ht="36.75" customHeight="1" x14ac:dyDescent="0.25">
      <c r="A249" s="19">
        <f t="shared" si="6"/>
        <v>216</v>
      </c>
      <c r="B249" s="110"/>
      <c r="C249" s="77" t="s">
        <v>385</v>
      </c>
      <c r="D249" s="17" t="s">
        <v>116</v>
      </c>
      <c r="E249" s="17" t="s">
        <v>109</v>
      </c>
      <c r="F249" s="19" t="s">
        <v>56</v>
      </c>
      <c r="G249" s="20" t="s">
        <v>54</v>
      </c>
    </row>
    <row r="250" spans="1:7" ht="131.25" customHeight="1" x14ac:dyDescent="0.25">
      <c r="A250" s="78">
        <f t="shared" si="6"/>
        <v>217</v>
      </c>
      <c r="B250" s="111" t="s">
        <v>82</v>
      </c>
      <c r="C250" s="111"/>
      <c r="D250" s="49" t="s">
        <v>24</v>
      </c>
      <c r="E250" s="55" t="s">
        <v>386</v>
      </c>
      <c r="F250" s="19" t="s">
        <v>56</v>
      </c>
      <c r="G250" s="20" t="s">
        <v>54</v>
      </c>
    </row>
    <row r="251" spans="1:7" ht="38.25" customHeight="1" x14ac:dyDescent="0.25">
      <c r="A251" s="19">
        <f t="shared" si="6"/>
        <v>218</v>
      </c>
      <c r="B251" s="75" t="s">
        <v>84</v>
      </c>
      <c r="C251" s="75"/>
      <c r="D251" s="75" t="s">
        <v>40</v>
      </c>
      <c r="E251" s="76" t="s">
        <v>40</v>
      </c>
      <c r="F251" s="79" t="s">
        <v>80</v>
      </c>
      <c r="G251" s="41" t="s">
        <v>81</v>
      </c>
    </row>
    <row r="252" spans="1:7" x14ac:dyDescent="0.25">
      <c r="A252" s="112" t="s">
        <v>387</v>
      </c>
      <c r="B252" s="112"/>
      <c r="C252" s="112"/>
      <c r="D252" s="112"/>
      <c r="E252" s="80"/>
      <c r="F252" s="50"/>
      <c r="G252" s="12"/>
    </row>
    <row r="253" spans="1:7" x14ac:dyDescent="0.25">
      <c r="A253" s="19">
        <f>A251+1</f>
        <v>219</v>
      </c>
      <c r="B253" s="113" t="s">
        <v>388</v>
      </c>
      <c r="C253" s="113"/>
      <c r="D253" s="113"/>
      <c r="E253" s="67"/>
      <c r="F253" s="50"/>
      <c r="G253" s="12"/>
    </row>
    <row r="254" spans="1:7" ht="54" customHeight="1" x14ac:dyDescent="0.25">
      <c r="A254" s="19">
        <f>A253+1</f>
        <v>220</v>
      </c>
      <c r="B254" s="81" t="s">
        <v>389</v>
      </c>
      <c r="C254" s="18" t="s">
        <v>116</v>
      </c>
      <c r="D254" s="15" t="s">
        <v>390</v>
      </c>
      <c r="E254" s="15" t="s">
        <v>116</v>
      </c>
      <c r="F254" s="19" t="s">
        <v>56</v>
      </c>
      <c r="G254" s="20" t="s">
        <v>54</v>
      </c>
    </row>
    <row r="255" spans="1:7" ht="54" customHeight="1" x14ac:dyDescent="0.25">
      <c r="A255" s="19">
        <f>A254+1</f>
        <v>221</v>
      </c>
      <c r="B255" s="81" t="s">
        <v>391</v>
      </c>
      <c r="C255" s="18" t="s">
        <v>116</v>
      </c>
      <c r="D255" s="15" t="s">
        <v>390</v>
      </c>
      <c r="E255" s="15" t="s">
        <v>116</v>
      </c>
      <c r="F255" s="19" t="s">
        <v>56</v>
      </c>
      <c r="G255" s="20" t="s">
        <v>54</v>
      </c>
    </row>
    <row r="256" spans="1:7" ht="44.25" customHeight="1" x14ac:dyDescent="0.25">
      <c r="A256" s="19">
        <f t="shared" ref="A256:A298" si="7">A255+1</f>
        <v>222</v>
      </c>
      <c r="B256" s="82" t="s">
        <v>392</v>
      </c>
      <c r="C256" s="18" t="s">
        <v>393</v>
      </c>
      <c r="D256" s="15"/>
      <c r="E256" s="15" t="s">
        <v>116</v>
      </c>
      <c r="F256" s="19"/>
      <c r="G256" s="20"/>
    </row>
    <row r="257" spans="1:7" ht="44.25" customHeight="1" x14ac:dyDescent="0.25">
      <c r="A257" s="19">
        <f t="shared" si="7"/>
        <v>223</v>
      </c>
      <c r="B257" s="82" t="s">
        <v>394</v>
      </c>
      <c r="C257" s="18" t="s">
        <v>393</v>
      </c>
      <c r="D257" s="15"/>
      <c r="E257" s="15" t="s">
        <v>116</v>
      </c>
      <c r="F257" s="19"/>
      <c r="G257" s="20"/>
    </row>
    <row r="258" spans="1:7" ht="44.25" customHeight="1" x14ac:dyDescent="0.25">
      <c r="A258" s="19">
        <f t="shared" si="7"/>
        <v>224</v>
      </c>
      <c r="B258" s="82" t="s">
        <v>395</v>
      </c>
      <c r="C258" s="18" t="s">
        <v>109</v>
      </c>
      <c r="D258" s="15" t="s">
        <v>390</v>
      </c>
      <c r="E258" s="15" t="s">
        <v>109</v>
      </c>
      <c r="F258" s="19" t="s">
        <v>56</v>
      </c>
      <c r="G258" s="20" t="s">
        <v>54</v>
      </c>
    </row>
    <row r="259" spans="1:7" ht="44.25" customHeight="1" x14ac:dyDescent="0.25">
      <c r="A259" s="19">
        <f t="shared" si="7"/>
        <v>225</v>
      </c>
      <c r="B259" s="81" t="s">
        <v>396</v>
      </c>
      <c r="C259" s="18" t="s">
        <v>397</v>
      </c>
      <c r="D259" s="15" t="s">
        <v>390</v>
      </c>
      <c r="E259" s="15" t="s">
        <v>116</v>
      </c>
      <c r="F259" s="19" t="s">
        <v>56</v>
      </c>
      <c r="G259" s="20" t="s">
        <v>54</v>
      </c>
    </row>
    <row r="260" spans="1:7" ht="49.5" customHeight="1" x14ac:dyDescent="0.25">
      <c r="A260" s="19">
        <f t="shared" si="7"/>
        <v>226</v>
      </c>
      <c r="B260" s="81" t="s">
        <v>398</v>
      </c>
      <c r="C260" s="18" t="s">
        <v>116</v>
      </c>
      <c r="D260" s="15" t="s">
        <v>390</v>
      </c>
      <c r="E260" s="15" t="s">
        <v>116</v>
      </c>
      <c r="F260" s="19" t="s">
        <v>56</v>
      </c>
      <c r="G260" s="20" t="s">
        <v>54</v>
      </c>
    </row>
    <row r="261" spans="1:7" ht="49.5" customHeight="1" x14ac:dyDescent="0.25">
      <c r="A261" s="19">
        <f t="shared" si="7"/>
        <v>227</v>
      </c>
      <c r="B261" s="81" t="s">
        <v>399</v>
      </c>
      <c r="C261" s="18" t="s">
        <v>116</v>
      </c>
      <c r="D261" s="15" t="s">
        <v>390</v>
      </c>
      <c r="E261" s="15" t="s">
        <v>116</v>
      </c>
      <c r="F261" s="19" t="s">
        <v>56</v>
      </c>
      <c r="G261" s="20" t="s">
        <v>54</v>
      </c>
    </row>
    <row r="262" spans="1:7" ht="93.75" customHeight="1" x14ac:dyDescent="0.25">
      <c r="A262" s="19">
        <f t="shared" si="7"/>
        <v>228</v>
      </c>
      <c r="B262" s="81" t="s">
        <v>400</v>
      </c>
      <c r="C262" s="18" t="s">
        <v>116</v>
      </c>
      <c r="D262" s="15" t="s">
        <v>390</v>
      </c>
      <c r="E262" s="15" t="s">
        <v>116</v>
      </c>
      <c r="F262" s="19" t="s">
        <v>56</v>
      </c>
      <c r="G262" s="20" t="s">
        <v>54</v>
      </c>
    </row>
    <row r="263" spans="1:7" ht="45.75" customHeight="1" x14ac:dyDescent="0.25">
      <c r="A263" s="19">
        <f t="shared" si="7"/>
        <v>229</v>
      </c>
      <c r="B263" s="81" t="s">
        <v>401</v>
      </c>
      <c r="C263" s="18" t="s">
        <v>116</v>
      </c>
      <c r="D263" s="15" t="s">
        <v>390</v>
      </c>
      <c r="E263" s="15" t="s">
        <v>116</v>
      </c>
      <c r="F263" s="19" t="s">
        <v>56</v>
      </c>
      <c r="G263" s="20" t="s">
        <v>54</v>
      </c>
    </row>
    <row r="264" spans="1:7" ht="49.5" customHeight="1" x14ac:dyDescent="0.25">
      <c r="A264" s="19">
        <f t="shared" si="7"/>
        <v>230</v>
      </c>
      <c r="B264" s="94" t="s">
        <v>402</v>
      </c>
      <c r="C264" s="96"/>
      <c r="D264" s="83" t="s">
        <v>403</v>
      </c>
      <c r="E264" s="83" t="s">
        <v>403</v>
      </c>
      <c r="F264" s="19" t="s">
        <v>56</v>
      </c>
      <c r="G264" s="20" t="s">
        <v>54</v>
      </c>
    </row>
    <row r="265" spans="1:7" x14ac:dyDescent="0.25">
      <c r="A265" s="19">
        <f t="shared" si="7"/>
        <v>231</v>
      </c>
      <c r="B265" s="103" t="s">
        <v>404</v>
      </c>
      <c r="C265" s="104"/>
      <c r="D265" s="104"/>
      <c r="E265" s="44"/>
      <c r="F265" s="44"/>
      <c r="G265" s="12"/>
    </row>
    <row r="266" spans="1:7" ht="42" customHeight="1" x14ac:dyDescent="0.25">
      <c r="A266" s="19">
        <f t="shared" si="7"/>
        <v>232</v>
      </c>
      <c r="B266" s="82" t="s">
        <v>405</v>
      </c>
      <c r="C266" s="18" t="s">
        <v>116</v>
      </c>
      <c r="D266" s="84" t="s">
        <v>390</v>
      </c>
      <c r="E266" s="84" t="s">
        <v>116</v>
      </c>
      <c r="F266" s="19" t="s">
        <v>56</v>
      </c>
      <c r="G266" s="20" t="s">
        <v>54</v>
      </c>
    </row>
    <row r="267" spans="1:7" ht="63" customHeight="1" x14ac:dyDescent="0.25">
      <c r="A267" s="19">
        <f t="shared" si="7"/>
        <v>233</v>
      </c>
      <c r="B267" s="81" t="s">
        <v>406</v>
      </c>
      <c r="C267" s="18" t="s">
        <v>116</v>
      </c>
      <c r="D267" s="84" t="s">
        <v>390</v>
      </c>
      <c r="E267" s="84" t="s">
        <v>116</v>
      </c>
      <c r="F267" s="19" t="s">
        <v>56</v>
      </c>
      <c r="G267" s="20" t="s">
        <v>54</v>
      </c>
    </row>
    <row r="268" spans="1:7" ht="68.25" customHeight="1" x14ac:dyDescent="0.25">
      <c r="A268" s="19">
        <f t="shared" si="7"/>
        <v>234</v>
      </c>
      <c r="B268" s="81" t="s">
        <v>407</v>
      </c>
      <c r="C268" s="18" t="s">
        <v>116</v>
      </c>
      <c r="D268" s="84" t="s">
        <v>390</v>
      </c>
      <c r="E268" s="84" t="s">
        <v>116</v>
      </c>
      <c r="F268" s="19" t="s">
        <v>56</v>
      </c>
      <c r="G268" s="20" t="s">
        <v>54</v>
      </c>
    </row>
    <row r="269" spans="1:7" ht="63" customHeight="1" x14ac:dyDescent="0.25">
      <c r="A269" s="19">
        <f t="shared" si="7"/>
        <v>235</v>
      </c>
      <c r="B269" s="81" t="s">
        <v>408</v>
      </c>
      <c r="C269" s="18" t="s">
        <v>116</v>
      </c>
      <c r="D269" s="84" t="s">
        <v>390</v>
      </c>
      <c r="E269" s="84" t="s">
        <v>116</v>
      </c>
      <c r="F269" s="19" t="s">
        <v>56</v>
      </c>
      <c r="G269" s="20" t="s">
        <v>54</v>
      </c>
    </row>
    <row r="270" spans="1:7" ht="46.5" customHeight="1" x14ac:dyDescent="0.25">
      <c r="A270" s="19">
        <f t="shared" si="7"/>
        <v>236</v>
      </c>
      <c r="B270" s="82" t="s">
        <v>409</v>
      </c>
      <c r="C270" s="18" t="s">
        <v>116</v>
      </c>
      <c r="D270" s="84" t="s">
        <v>390</v>
      </c>
      <c r="E270" s="84" t="s">
        <v>116</v>
      </c>
      <c r="F270" s="19" t="s">
        <v>56</v>
      </c>
      <c r="G270" s="20" t="s">
        <v>54</v>
      </c>
    </row>
    <row r="271" spans="1:7" ht="46.5" customHeight="1" x14ac:dyDescent="0.25">
      <c r="A271" s="19">
        <f t="shared" si="7"/>
        <v>237</v>
      </c>
      <c r="B271" s="94" t="s">
        <v>410</v>
      </c>
      <c r="C271" s="96"/>
      <c r="D271" s="35" t="s">
        <v>24</v>
      </c>
      <c r="E271" s="35" t="s">
        <v>411</v>
      </c>
      <c r="F271" s="19" t="s">
        <v>56</v>
      </c>
      <c r="G271" s="20" t="s">
        <v>54</v>
      </c>
    </row>
    <row r="272" spans="1:7" ht="15" customHeight="1" x14ac:dyDescent="0.25">
      <c r="A272" s="19">
        <f t="shared" si="7"/>
        <v>238</v>
      </c>
      <c r="B272" s="103" t="s">
        <v>412</v>
      </c>
      <c r="C272" s="104"/>
      <c r="D272" s="104"/>
      <c r="E272" s="44"/>
      <c r="F272" s="44"/>
      <c r="G272" s="12"/>
    </row>
    <row r="273" spans="1:7" ht="82.5" customHeight="1" x14ac:dyDescent="0.25">
      <c r="A273" s="19">
        <f t="shared" si="7"/>
        <v>239</v>
      </c>
      <c r="B273" s="82" t="s">
        <v>413</v>
      </c>
      <c r="C273" s="18" t="s">
        <v>116</v>
      </c>
      <c r="D273" s="84" t="s">
        <v>390</v>
      </c>
      <c r="E273" s="84" t="s">
        <v>116</v>
      </c>
      <c r="F273" s="19" t="s">
        <v>56</v>
      </c>
      <c r="G273" s="20" t="s">
        <v>54</v>
      </c>
    </row>
    <row r="274" spans="1:7" ht="189" customHeight="1" x14ac:dyDescent="0.25">
      <c r="A274" s="19">
        <f t="shared" si="7"/>
        <v>240</v>
      </c>
      <c r="B274" s="82" t="s">
        <v>414</v>
      </c>
      <c r="C274" s="18" t="s">
        <v>116</v>
      </c>
      <c r="D274" s="84" t="s">
        <v>390</v>
      </c>
      <c r="E274" s="84" t="s">
        <v>116</v>
      </c>
      <c r="F274" s="19" t="s">
        <v>56</v>
      </c>
      <c r="G274" s="20" t="s">
        <v>54</v>
      </c>
    </row>
    <row r="275" spans="1:7" ht="85.5" customHeight="1" x14ac:dyDescent="0.25">
      <c r="A275" s="19">
        <f t="shared" si="7"/>
        <v>241</v>
      </c>
      <c r="B275" s="82" t="s">
        <v>415</v>
      </c>
      <c r="C275" s="18" t="s">
        <v>393</v>
      </c>
      <c r="D275" s="84" t="s">
        <v>390</v>
      </c>
      <c r="E275" s="84" t="s">
        <v>116</v>
      </c>
      <c r="F275" s="19" t="s">
        <v>56</v>
      </c>
      <c r="G275" s="20" t="s">
        <v>54</v>
      </c>
    </row>
    <row r="276" spans="1:7" ht="36.75" customHeight="1" x14ac:dyDescent="0.25">
      <c r="A276" s="19">
        <f t="shared" si="7"/>
        <v>242</v>
      </c>
      <c r="B276" s="82" t="s">
        <v>416</v>
      </c>
      <c r="C276" s="18" t="s">
        <v>116</v>
      </c>
      <c r="D276" s="84" t="s">
        <v>390</v>
      </c>
      <c r="E276" s="84" t="s">
        <v>116</v>
      </c>
      <c r="F276" s="19" t="s">
        <v>56</v>
      </c>
      <c r="G276" s="20" t="s">
        <v>54</v>
      </c>
    </row>
    <row r="277" spans="1:7" ht="36.75" customHeight="1" x14ac:dyDescent="0.25">
      <c r="A277" s="19">
        <f t="shared" si="7"/>
        <v>243</v>
      </c>
      <c r="B277" s="82" t="s">
        <v>417</v>
      </c>
      <c r="C277" s="18" t="s">
        <v>116</v>
      </c>
      <c r="D277" s="84" t="s">
        <v>390</v>
      </c>
      <c r="E277" s="84" t="s">
        <v>116</v>
      </c>
      <c r="F277" s="19" t="s">
        <v>56</v>
      </c>
      <c r="G277" s="20" t="s">
        <v>54</v>
      </c>
    </row>
    <row r="278" spans="1:7" ht="36.75" customHeight="1" x14ac:dyDescent="0.25">
      <c r="A278" s="19">
        <f t="shared" si="7"/>
        <v>244</v>
      </c>
      <c r="B278" s="82" t="s">
        <v>418</v>
      </c>
      <c r="C278" s="18" t="s">
        <v>116</v>
      </c>
      <c r="D278" s="84" t="s">
        <v>390</v>
      </c>
      <c r="E278" s="84" t="s">
        <v>116</v>
      </c>
      <c r="F278" s="19" t="s">
        <v>56</v>
      </c>
      <c r="G278" s="20" t="s">
        <v>54</v>
      </c>
    </row>
    <row r="279" spans="1:7" ht="36.75" customHeight="1" x14ac:dyDescent="0.25">
      <c r="A279" s="19">
        <f t="shared" si="7"/>
        <v>245</v>
      </c>
      <c r="B279" s="82" t="s">
        <v>419</v>
      </c>
      <c r="C279" s="18" t="s">
        <v>109</v>
      </c>
      <c r="D279" s="84" t="s">
        <v>390</v>
      </c>
      <c r="E279" s="84" t="s">
        <v>66</v>
      </c>
      <c r="F279" s="19" t="s">
        <v>56</v>
      </c>
      <c r="G279" s="20" t="s">
        <v>54</v>
      </c>
    </row>
    <row r="280" spans="1:7" ht="39.75" customHeight="1" x14ac:dyDescent="0.25">
      <c r="A280" s="19">
        <f t="shared" si="7"/>
        <v>246</v>
      </c>
      <c r="B280" s="82" t="s">
        <v>420</v>
      </c>
      <c r="C280" s="18" t="s">
        <v>116</v>
      </c>
      <c r="D280" s="84" t="s">
        <v>390</v>
      </c>
      <c r="E280" s="84" t="s">
        <v>116</v>
      </c>
      <c r="F280" s="19" t="s">
        <v>56</v>
      </c>
      <c r="G280" s="20" t="s">
        <v>54</v>
      </c>
    </row>
    <row r="281" spans="1:7" ht="15" customHeight="1" x14ac:dyDescent="0.25">
      <c r="A281" s="19">
        <f t="shared" si="7"/>
        <v>247</v>
      </c>
      <c r="B281" s="103" t="s">
        <v>421</v>
      </c>
      <c r="C281" s="104"/>
      <c r="D281" s="104"/>
      <c r="E281" s="44"/>
      <c r="F281" s="44"/>
      <c r="G281" s="12"/>
    </row>
    <row r="282" spans="1:7" ht="91.5" customHeight="1" x14ac:dyDescent="0.25">
      <c r="A282" s="19">
        <f t="shared" si="7"/>
        <v>248</v>
      </c>
      <c r="B282" s="82" t="s">
        <v>422</v>
      </c>
      <c r="C282" s="18" t="s">
        <v>116</v>
      </c>
      <c r="D282" s="84" t="s">
        <v>390</v>
      </c>
      <c r="E282" s="84" t="s">
        <v>116</v>
      </c>
      <c r="F282" s="19" t="s">
        <v>56</v>
      </c>
      <c r="G282" s="20" t="s">
        <v>54</v>
      </c>
    </row>
    <row r="283" spans="1:7" ht="59.25" customHeight="1" x14ac:dyDescent="0.25">
      <c r="A283" s="19">
        <f t="shared" si="7"/>
        <v>249</v>
      </c>
      <c r="B283" s="82" t="s">
        <v>423</v>
      </c>
      <c r="C283" s="18" t="s">
        <v>116</v>
      </c>
      <c r="D283" s="84" t="s">
        <v>390</v>
      </c>
      <c r="E283" s="84" t="s">
        <v>116</v>
      </c>
      <c r="F283" s="19" t="s">
        <v>56</v>
      </c>
      <c r="G283" s="20" t="s">
        <v>54</v>
      </c>
    </row>
    <row r="284" spans="1:7" ht="150" customHeight="1" x14ac:dyDescent="0.25">
      <c r="A284" s="19">
        <f t="shared" si="7"/>
        <v>250</v>
      </c>
      <c r="B284" s="82" t="s">
        <v>424</v>
      </c>
      <c r="C284" s="18" t="s">
        <v>393</v>
      </c>
      <c r="D284" s="84" t="s">
        <v>390</v>
      </c>
      <c r="E284" s="84" t="s">
        <v>116</v>
      </c>
      <c r="F284" s="19" t="s">
        <v>56</v>
      </c>
      <c r="G284" s="20" t="s">
        <v>54</v>
      </c>
    </row>
    <row r="285" spans="1:7" ht="42" customHeight="1" x14ac:dyDescent="0.25">
      <c r="A285" s="19">
        <f t="shared" si="7"/>
        <v>251</v>
      </c>
      <c r="B285" s="82" t="s">
        <v>425</v>
      </c>
      <c r="C285" s="18" t="s">
        <v>109</v>
      </c>
      <c r="D285" s="84" t="s">
        <v>390</v>
      </c>
      <c r="E285" s="84" t="s">
        <v>116</v>
      </c>
      <c r="F285" s="19" t="s">
        <v>56</v>
      </c>
      <c r="G285" s="20" t="s">
        <v>54</v>
      </c>
    </row>
    <row r="286" spans="1:7" ht="48.75" customHeight="1" x14ac:dyDescent="0.25">
      <c r="A286" s="19">
        <f t="shared" si="7"/>
        <v>252</v>
      </c>
      <c r="B286" s="82" t="s">
        <v>426</v>
      </c>
      <c r="C286" s="18" t="s">
        <v>109</v>
      </c>
      <c r="D286" s="15" t="s">
        <v>390</v>
      </c>
      <c r="E286" s="84" t="s">
        <v>116</v>
      </c>
      <c r="F286" s="19" t="s">
        <v>56</v>
      </c>
      <c r="G286" s="20" t="s">
        <v>54</v>
      </c>
    </row>
    <row r="287" spans="1:7" ht="54" customHeight="1" x14ac:dyDescent="0.25">
      <c r="A287" s="19">
        <f t="shared" si="7"/>
        <v>253</v>
      </c>
      <c r="B287" s="82" t="s">
        <v>427</v>
      </c>
      <c r="C287" s="18" t="s">
        <v>109</v>
      </c>
      <c r="D287" s="15" t="s">
        <v>390</v>
      </c>
      <c r="E287" s="84" t="s">
        <v>116</v>
      </c>
      <c r="F287" s="19" t="s">
        <v>56</v>
      </c>
      <c r="G287" s="20" t="s">
        <v>54</v>
      </c>
    </row>
    <row r="288" spans="1:7" x14ac:dyDescent="0.25">
      <c r="A288" s="19">
        <f t="shared" si="7"/>
        <v>254</v>
      </c>
      <c r="B288" s="103" t="s">
        <v>428</v>
      </c>
      <c r="C288" s="104"/>
      <c r="D288" s="104"/>
      <c r="E288" s="44"/>
      <c r="F288" s="44"/>
      <c r="G288" s="12"/>
    </row>
    <row r="289" spans="1:7" ht="118.5" customHeight="1" x14ac:dyDescent="0.25">
      <c r="A289" s="19">
        <f t="shared" si="7"/>
        <v>255</v>
      </c>
      <c r="B289" s="81" t="s">
        <v>429</v>
      </c>
      <c r="C289" s="18" t="s">
        <v>116</v>
      </c>
      <c r="D289" s="84" t="s">
        <v>390</v>
      </c>
      <c r="E289" s="84" t="s">
        <v>116</v>
      </c>
      <c r="F289" s="19" t="s">
        <v>56</v>
      </c>
      <c r="G289" s="20" t="s">
        <v>54</v>
      </c>
    </row>
    <row r="290" spans="1:7" ht="101.25" customHeight="1" x14ac:dyDescent="0.25">
      <c r="A290" s="19">
        <f t="shared" si="7"/>
        <v>256</v>
      </c>
      <c r="B290" s="81" t="s">
        <v>430</v>
      </c>
      <c r="C290" s="18" t="s">
        <v>116</v>
      </c>
      <c r="D290" s="84" t="s">
        <v>390</v>
      </c>
      <c r="E290" s="84" t="s">
        <v>116</v>
      </c>
      <c r="F290" s="19" t="s">
        <v>56</v>
      </c>
      <c r="G290" s="20" t="s">
        <v>54</v>
      </c>
    </row>
    <row r="291" spans="1:7" ht="95.25" customHeight="1" x14ac:dyDescent="0.25">
      <c r="A291" s="19">
        <f t="shared" si="7"/>
        <v>257</v>
      </c>
      <c r="B291" s="81" t="s">
        <v>431</v>
      </c>
      <c r="C291" s="18" t="s">
        <v>393</v>
      </c>
      <c r="D291" s="84" t="s">
        <v>390</v>
      </c>
      <c r="E291" s="84" t="s">
        <v>116</v>
      </c>
      <c r="F291" s="19" t="s">
        <v>56</v>
      </c>
      <c r="G291" s="20" t="s">
        <v>54</v>
      </c>
    </row>
    <row r="292" spans="1:7" ht="38.25" customHeight="1" x14ac:dyDescent="0.25">
      <c r="A292" s="19">
        <f t="shared" si="7"/>
        <v>258</v>
      </c>
      <c r="B292" s="81" t="s">
        <v>432</v>
      </c>
      <c r="C292" s="18" t="s">
        <v>116</v>
      </c>
      <c r="D292" s="84" t="s">
        <v>390</v>
      </c>
      <c r="E292" s="84" t="s">
        <v>116</v>
      </c>
      <c r="F292" s="19" t="s">
        <v>56</v>
      </c>
      <c r="G292" s="20" t="s">
        <v>54</v>
      </c>
    </row>
    <row r="293" spans="1:7" ht="38.25" customHeight="1" x14ac:dyDescent="0.25">
      <c r="A293" s="19">
        <f t="shared" si="7"/>
        <v>259</v>
      </c>
      <c r="B293" s="81" t="s">
        <v>433</v>
      </c>
      <c r="C293" s="18" t="s">
        <v>116</v>
      </c>
      <c r="D293" s="84" t="s">
        <v>390</v>
      </c>
      <c r="E293" s="84" t="s">
        <v>116</v>
      </c>
      <c r="F293" s="19" t="s">
        <v>56</v>
      </c>
      <c r="G293" s="20" t="s">
        <v>54</v>
      </c>
    </row>
    <row r="294" spans="1:7" ht="38.25" customHeight="1" x14ac:dyDescent="0.25">
      <c r="A294" s="19">
        <f t="shared" si="7"/>
        <v>260</v>
      </c>
      <c r="B294" s="81" t="s">
        <v>434</v>
      </c>
      <c r="C294" s="18" t="s">
        <v>116</v>
      </c>
      <c r="D294" s="84" t="s">
        <v>390</v>
      </c>
      <c r="E294" s="84" t="s">
        <v>116</v>
      </c>
      <c r="F294" s="19" t="s">
        <v>56</v>
      </c>
      <c r="G294" s="20" t="s">
        <v>54</v>
      </c>
    </row>
    <row r="295" spans="1:7" ht="48.75" customHeight="1" x14ac:dyDescent="0.25">
      <c r="A295" s="19">
        <f t="shared" si="7"/>
        <v>261</v>
      </c>
      <c r="B295" s="81" t="s">
        <v>435</v>
      </c>
      <c r="C295" s="18" t="s">
        <v>109</v>
      </c>
      <c r="D295" s="84" t="s">
        <v>390</v>
      </c>
      <c r="E295" s="84" t="s">
        <v>116</v>
      </c>
      <c r="F295" s="19" t="s">
        <v>56</v>
      </c>
      <c r="G295" s="20" t="s">
        <v>54</v>
      </c>
    </row>
    <row r="296" spans="1:7" ht="32.25" customHeight="1" x14ac:dyDescent="0.25">
      <c r="A296" s="19">
        <f t="shared" si="7"/>
        <v>262</v>
      </c>
      <c r="B296" s="81" t="s">
        <v>436</v>
      </c>
      <c r="C296" s="18" t="s">
        <v>116</v>
      </c>
      <c r="D296" s="84" t="s">
        <v>390</v>
      </c>
      <c r="E296" s="84" t="s">
        <v>116</v>
      </c>
      <c r="F296" s="19" t="s">
        <v>56</v>
      </c>
      <c r="G296" s="20" t="s">
        <v>54</v>
      </c>
    </row>
    <row r="297" spans="1:7" ht="396" customHeight="1" x14ac:dyDescent="0.25">
      <c r="A297" s="19">
        <f t="shared" si="7"/>
        <v>263</v>
      </c>
      <c r="B297" s="93" t="s">
        <v>82</v>
      </c>
      <c r="C297" s="93"/>
      <c r="D297" s="49" t="s">
        <v>24</v>
      </c>
      <c r="E297" s="85" t="s">
        <v>437</v>
      </c>
      <c r="F297" s="19" t="s">
        <v>56</v>
      </c>
      <c r="G297" s="20" t="s">
        <v>54</v>
      </c>
    </row>
    <row r="298" spans="1:7" ht="39.75" customHeight="1" x14ac:dyDescent="0.25">
      <c r="A298" s="19">
        <f t="shared" si="7"/>
        <v>264</v>
      </c>
      <c r="B298" s="75" t="s">
        <v>84</v>
      </c>
      <c r="C298" s="75"/>
      <c r="D298" s="75" t="s">
        <v>40</v>
      </c>
      <c r="E298" s="75" t="s">
        <v>40</v>
      </c>
      <c r="F298" s="40" t="s">
        <v>80</v>
      </c>
      <c r="G298" s="41" t="s">
        <v>81</v>
      </c>
    </row>
    <row r="299" spans="1:7" x14ac:dyDescent="0.25">
      <c r="A299" s="97" t="s">
        <v>438</v>
      </c>
      <c r="B299" s="98"/>
      <c r="C299" s="98"/>
      <c r="D299" s="98"/>
      <c r="E299" s="44"/>
      <c r="F299" s="44"/>
      <c r="G299" s="12"/>
    </row>
    <row r="300" spans="1:7" ht="30" x14ac:dyDescent="0.25">
      <c r="A300" s="19">
        <f>1+A298</f>
        <v>265</v>
      </c>
      <c r="B300" s="99" t="s">
        <v>439</v>
      </c>
      <c r="C300" s="100"/>
      <c r="D300" s="35" t="s">
        <v>24</v>
      </c>
      <c r="E300" s="86">
        <v>32000</v>
      </c>
      <c r="F300" s="19" t="s">
        <v>56</v>
      </c>
      <c r="G300" s="20" t="s">
        <v>54</v>
      </c>
    </row>
    <row r="301" spans="1:7" ht="30" x14ac:dyDescent="0.25">
      <c r="A301" s="19">
        <f t="shared" ref="A301:A311" si="8">A300+1</f>
        <v>266</v>
      </c>
      <c r="B301" s="99" t="s">
        <v>440</v>
      </c>
      <c r="C301" s="100"/>
      <c r="D301" s="35" t="s">
        <v>24</v>
      </c>
      <c r="E301" s="86">
        <v>150000</v>
      </c>
      <c r="F301" s="19" t="s">
        <v>56</v>
      </c>
      <c r="G301" s="20" t="s">
        <v>54</v>
      </c>
    </row>
    <row r="302" spans="1:7" x14ac:dyDescent="0.25">
      <c r="A302" s="19">
        <f t="shared" si="8"/>
        <v>267</v>
      </c>
      <c r="B302" s="90" t="s">
        <v>441</v>
      </c>
      <c r="C302" s="87" t="s">
        <v>304</v>
      </c>
      <c r="D302" s="88">
        <v>0.9</v>
      </c>
      <c r="E302" s="88">
        <v>0.9</v>
      </c>
      <c r="F302" s="19" t="s">
        <v>56</v>
      </c>
      <c r="G302" s="20" t="s">
        <v>54</v>
      </c>
    </row>
    <row r="303" spans="1:7" ht="30" customHeight="1" x14ac:dyDescent="0.25">
      <c r="A303" s="19">
        <f t="shared" si="8"/>
        <v>268</v>
      </c>
      <c r="B303" s="92"/>
      <c r="C303" s="87" t="s">
        <v>442</v>
      </c>
      <c r="D303" s="89">
        <f>24*365*D302</f>
        <v>7884</v>
      </c>
      <c r="E303" s="89">
        <f>24*365*E302</f>
        <v>7884</v>
      </c>
      <c r="F303" s="19" t="s">
        <v>56</v>
      </c>
      <c r="G303" s="20" t="s">
        <v>54</v>
      </c>
    </row>
    <row r="304" spans="1:7" x14ac:dyDescent="0.25">
      <c r="A304" s="19">
        <f t="shared" si="8"/>
        <v>269</v>
      </c>
      <c r="B304" s="101" t="s">
        <v>443</v>
      </c>
      <c r="C304" s="87" t="s">
        <v>444</v>
      </c>
      <c r="D304" s="17" t="s">
        <v>116</v>
      </c>
      <c r="E304" s="17" t="s">
        <v>116</v>
      </c>
      <c r="F304" s="19" t="s">
        <v>56</v>
      </c>
      <c r="G304" s="20" t="s">
        <v>54</v>
      </c>
    </row>
    <row r="305" spans="1:7" ht="30" customHeight="1" x14ac:dyDescent="0.25">
      <c r="A305" s="19">
        <f t="shared" si="8"/>
        <v>270</v>
      </c>
      <c r="B305" s="102"/>
      <c r="C305" s="87" t="s">
        <v>445</v>
      </c>
      <c r="D305" s="17" t="s">
        <v>116</v>
      </c>
      <c r="E305" s="17" t="s">
        <v>116</v>
      </c>
      <c r="F305" s="19" t="s">
        <v>56</v>
      </c>
      <c r="G305" s="20" t="s">
        <v>54</v>
      </c>
    </row>
    <row r="306" spans="1:7" ht="18.75" customHeight="1" x14ac:dyDescent="0.25">
      <c r="A306" s="19">
        <f t="shared" si="8"/>
        <v>271</v>
      </c>
      <c r="B306" s="90" t="s">
        <v>446</v>
      </c>
      <c r="C306" s="87" t="s">
        <v>444</v>
      </c>
      <c r="D306" s="17">
        <v>30</v>
      </c>
      <c r="E306" s="17">
        <v>20</v>
      </c>
      <c r="F306" s="19" t="s">
        <v>56</v>
      </c>
      <c r="G306" s="20" t="s">
        <v>54</v>
      </c>
    </row>
    <row r="307" spans="1:7" ht="18.75" customHeight="1" x14ac:dyDescent="0.25">
      <c r="A307" s="19">
        <f t="shared" si="8"/>
        <v>272</v>
      </c>
      <c r="B307" s="91"/>
      <c r="C307" s="87" t="s">
        <v>447</v>
      </c>
      <c r="D307" s="17">
        <v>20</v>
      </c>
      <c r="E307" s="17">
        <v>20</v>
      </c>
      <c r="F307" s="19" t="s">
        <v>56</v>
      </c>
      <c r="G307" s="20" t="s">
        <v>54</v>
      </c>
    </row>
    <row r="308" spans="1:7" ht="18.75" customHeight="1" x14ac:dyDescent="0.25">
      <c r="A308" s="19">
        <f>A307+1</f>
        <v>273</v>
      </c>
      <c r="B308" s="90" t="s">
        <v>448</v>
      </c>
      <c r="C308" s="87" t="s">
        <v>449</v>
      </c>
      <c r="D308" s="17">
        <v>24</v>
      </c>
      <c r="E308" s="17">
        <v>24</v>
      </c>
      <c r="F308" s="19" t="s">
        <v>56</v>
      </c>
      <c r="G308" s="20" t="s">
        <v>54</v>
      </c>
    </row>
    <row r="309" spans="1:7" ht="18.75" customHeight="1" x14ac:dyDescent="0.25">
      <c r="A309" s="19">
        <f t="shared" si="8"/>
        <v>274</v>
      </c>
      <c r="B309" s="92"/>
      <c r="C309" s="87" t="s">
        <v>450</v>
      </c>
      <c r="D309" s="17">
        <v>24</v>
      </c>
      <c r="E309" s="17">
        <v>24</v>
      </c>
      <c r="F309" s="19" t="s">
        <v>56</v>
      </c>
      <c r="G309" s="20" t="s">
        <v>54</v>
      </c>
    </row>
    <row r="310" spans="1:7" ht="30" x14ac:dyDescent="0.25">
      <c r="A310" s="19">
        <f t="shared" si="8"/>
        <v>275</v>
      </c>
      <c r="B310" s="93" t="s">
        <v>82</v>
      </c>
      <c r="C310" s="93"/>
      <c r="D310" s="49" t="s">
        <v>24</v>
      </c>
      <c r="E310" s="35"/>
      <c r="F310" s="19" t="s">
        <v>56</v>
      </c>
      <c r="G310" s="20" t="s">
        <v>54</v>
      </c>
    </row>
    <row r="311" spans="1:7" ht="34.5" customHeight="1" x14ac:dyDescent="0.25">
      <c r="A311" s="19">
        <f t="shared" si="8"/>
        <v>276</v>
      </c>
      <c r="B311" s="94" t="s">
        <v>84</v>
      </c>
      <c r="C311" s="95"/>
      <c r="D311" s="95" t="s">
        <v>40</v>
      </c>
      <c r="E311" s="96" t="s">
        <v>40</v>
      </c>
      <c r="F311" s="40" t="s">
        <v>80</v>
      </c>
      <c r="G311" s="41" t="s">
        <v>81</v>
      </c>
    </row>
  </sheetData>
  <mergeCells count="138">
    <mergeCell ref="A13:C13"/>
    <mergeCell ref="B14:B17"/>
    <mergeCell ref="B18:C18"/>
    <mergeCell ref="B19:C19"/>
    <mergeCell ref="B20:C20"/>
    <mergeCell ref="B21:B22"/>
    <mergeCell ref="C21:E21"/>
    <mergeCell ref="C22:E22"/>
    <mergeCell ref="B34:C34"/>
    <mergeCell ref="B35:B37"/>
    <mergeCell ref="B38:B40"/>
    <mergeCell ref="B41:C41"/>
    <mergeCell ref="B42:B43"/>
    <mergeCell ref="B44:E44"/>
    <mergeCell ref="B23:C23"/>
    <mergeCell ref="A25:D25"/>
    <mergeCell ref="B26:B28"/>
    <mergeCell ref="B29:B31"/>
    <mergeCell ref="B32:C32"/>
    <mergeCell ref="B33:C33"/>
    <mergeCell ref="B53:B55"/>
    <mergeCell ref="B56:C56"/>
    <mergeCell ref="B57:C57"/>
    <mergeCell ref="B58:B60"/>
    <mergeCell ref="B61:C61"/>
    <mergeCell ref="B62:C62"/>
    <mergeCell ref="B45:C45"/>
    <mergeCell ref="B46:E46"/>
    <mergeCell ref="A47:D47"/>
    <mergeCell ref="B48:C48"/>
    <mergeCell ref="B49:C49"/>
    <mergeCell ref="B50:B52"/>
    <mergeCell ref="B79:C79"/>
    <mergeCell ref="B80:E80"/>
    <mergeCell ref="B81:E81"/>
    <mergeCell ref="B82:E82"/>
    <mergeCell ref="A83:D83"/>
    <mergeCell ref="B84:B86"/>
    <mergeCell ref="B63:B65"/>
    <mergeCell ref="B66:C66"/>
    <mergeCell ref="B67:E67"/>
    <mergeCell ref="A68:D68"/>
    <mergeCell ref="B69:B72"/>
    <mergeCell ref="B73:B78"/>
    <mergeCell ref="B97:B98"/>
    <mergeCell ref="B99:B102"/>
    <mergeCell ref="B103:B106"/>
    <mergeCell ref="B107:B109"/>
    <mergeCell ref="B110:B113"/>
    <mergeCell ref="B114:B117"/>
    <mergeCell ref="B87:B89"/>
    <mergeCell ref="B90:B92"/>
    <mergeCell ref="B93:C93"/>
    <mergeCell ref="B94:C94"/>
    <mergeCell ref="B95:C95"/>
    <mergeCell ref="B96:C96"/>
    <mergeCell ref="B130:B132"/>
    <mergeCell ref="B133:B135"/>
    <mergeCell ref="B136:B138"/>
    <mergeCell ref="B139:C139"/>
    <mergeCell ref="B140:C140"/>
    <mergeCell ref="B141:E141"/>
    <mergeCell ref="B118:B120"/>
    <mergeCell ref="B121:B123"/>
    <mergeCell ref="B124:B126"/>
    <mergeCell ref="B127:C127"/>
    <mergeCell ref="B128:E128"/>
    <mergeCell ref="A129:D129"/>
    <mergeCell ref="B155:C155"/>
    <mergeCell ref="B156:B158"/>
    <mergeCell ref="B159:C159"/>
    <mergeCell ref="B160:D160"/>
    <mergeCell ref="B161:C161"/>
    <mergeCell ref="B162:E162"/>
    <mergeCell ref="A142:D142"/>
    <mergeCell ref="B143:B146"/>
    <mergeCell ref="B147:C147"/>
    <mergeCell ref="B148:B150"/>
    <mergeCell ref="B151:B153"/>
    <mergeCell ref="B154:C154"/>
    <mergeCell ref="B170:C170"/>
    <mergeCell ref="B172:C172"/>
    <mergeCell ref="B173:B175"/>
    <mergeCell ref="B176:B179"/>
    <mergeCell ref="B180:B183"/>
    <mergeCell ref="B184:B186"/>
    <mergeCell ref="B163:C163"/>
    <mergeCell ref="B164:B166"/>
    <mergeCell ref="C164:E164"/>
    <mergeCell ref="C165:E165"/>
    <mergeCell ref="C166:E166"/>
    <mergeCell ref="B167:B169"/>
    <mergeCell ref="B193:B196"/>
    <mergeCell ref="B197:B200"/>
    <mergeCell ref="B201:B204"/>
    <mergeCell ref="B205:B208"/>
    <mergeCell ref="B209:B210"/>
    <mergeCell ref="B211:C211"/>
    <mergeCell ref="B187:C187"/>
    <mergeCell ref="B188:C188"/>
    <mergeCell ref="B189:C189"/>
    <mergeCell ref="B190:C190"/>
    <mergeCell ref="B191:C191"/>
    <mergeCell ref="B192:C192"/>
    <mergeCell ref="B226:B227"/>
    <mergeCell ref="B228:C228"/>
    <mergeCell ref="B229:C229"/>
    <mergeCell ref="B230:C230"/>
    <mergeCell ref="B231:C231"/>
    <mergeCell ref="B232:C232"/>
    <mergeCell ref="B212:C212"/>
    <mergeCell ref="B213:B215"/>
    <mergeCell ref="B216:B221"/>
    <mergeCell ref="B222:C222"/>
    <mergeCell ref="B223:C223"/>
    <mergeCell ref="A225:D225"/>
    <mergeCell ref="B264:C264"/>
    <mergeCell ref="B265:D265"/>
    <mergeCell ref="B271:C271"/>
    <mergeCell ref="B272:D272"/>
    <mergeCell ref="B281:D281"/>
    <mergeCell ref="B288:D288"/>
    <mergeCell ref="B233:B236"/>
    <mergeCell ref="B237:B245"/>
    <mergeCell ref="B246:B249"/>
    <mergeCell ref="B250:C250"/>
    <mergeCell ref="A252:D252"/>
    <mergeCell ref="B253:D253"/>
    <mergeCell ref="B306:B307"/>
    <mergeCell ref="B308:B309"/>
    <mergeCell ref="B310:C310"/>
    <mergeCell ref="B311:E311"/>
    <mergeCell ref="B297:C297"/>
    <mergeCell ref="A299:D299"/>
    <mergeCell ref="B300:C300"/>
    <mergeCell ref="B301:C301"/>
    <mergeCell ref="B302:B303"/>
    <mergeCell ref="B304:B305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96C8031-D909-4A33-A524-F0D90470C34D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42" operator="equal" id="{FCD10B48-003C-4650-BF74-AE124AC0F15A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F20 F300:F310 F48:F66</xm:sqref>
        </x14:conditionalFormatting>
        <x14:conditionalFormatting xmlns:xm="http://schemas.microsoft.com/office/excel/2006/main">
          <x14:cfRule type="cellIs" priority="40" operator="equal" id="{4462FACB-F82A-4630-82D4-5286546F1F0B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F20 F300:F310 F48:F66</xm:sqref>
        </x14:conditionalFormatting>
        <x14:conditionalFormatting xmlns:xm="http://schemas.microsoft.com/office/excel/2006/main">
          <x14:cfRule type="cellIs" priority="45" operator="equal" id="{62723EAC-F53A-4DD1-86CB-544B64D43302}">
            <xm:f>'\Users\soninaiv\AppData\Local\Microsoft\Windows\INetCache\Content.Outlook\K9GVX6NO\[17243.Р.14.400.0-ТХ.ОЛ.1_(вихревой+шестеренный).xlsx]С'!#REF!</xm:f>
            <x14:dxf>
              <font>
                <color theme="0"/>
              </font>
              <fill>
                <patternFill>
                  <bgColor rgb="FF008000"/>
                </patternFill>
              </fill>
            </x14:dxf>
          </x14:cfRule>
          <x14:cfRule type="cellIs" priority="46" operator="equal" id="{945DDED6-FEEA-4F7F-B20C-A0AF11EBBD9C}">
            <xm:f>'\Users\soninaiv\AppData\Local\Microsoft\Windows\INetCache\Content.Outlook\K9GVX6NO\[17243.Р.14.400.0-ТХ.ОЛ.1_(вихревой+шестеренный).xlsx]С'!#REF!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D147 D163</xm:sqref>
        </x14:conditionalFormatting>
        <x14:conditionalFormatting xmlns:xm="http://schemas.microsoft.com/office/excel/2006/main">
          <x14:cfRule type="cellIs" priority="43" operator="equal" id="{29B49A7E-8990-4394-89A2-A70303F29CB2}">
            <xm:f>'\Users\soninaiv\AppData\Local\Microsoft\Windows\INetCache\Content.Outlook\K9GVX6NO\[17243.Р.14.400.0-ТХ.ОЛ.1_(вихревой+шестеренный).xlsx]С'!#REF!</xm:f>
            <x14:dxf>
              <font>
                <color theme="0"/>
              </font>
              <fill>
                <patternFill>
                  <bgColor rgb="FF008000"/>
                </patternFill>
              </fill>
            </x14:dxf>
          </x14:cfRule>
          <x14:cfRule type="cellIs" priority="44" operator="equal" id="{A6D93001-6504-4DBE-B0F2-98266A467191}">
            <xm:f>'\Users\soninaiv\AppData\Local\Microsoft\Windows\INetCache\Content.Outlook\K9GVX6NO\[17243.Р.14.400.0-ТХ.ОЛ.1_(вихревой+шестеренный).xlsx]С'!#REF!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E147 E163</xm:sqref>
        </x14:conditionalFormatting>
        <x14:conditionalFormatting xmlns:xm="http://schemas.microsoft.com/office/excel/2006/main">
          <x14:cfRule type="cellIs" priority="38" operator="equal" id="{E92F4B84-B467-4BE6-91A2-69326BD51C3C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39" operator="equal" id="{36AEF66A-D128-4B1D-879E-D45B92FB75E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F26:F43 F45</xm:sqref>
        </x14:conditionalFormatting>
        <x14:conditionalFormatting xmlns:xm="http://schemas.microsoft.com/office/excel/2006/main">
          <x14:cfRule type="cellIs" priority="37" operator="equal" id="{B677EF25-0651-4FF2-9EC8-19A5452F73E6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F26:F43 F45</xm:sqref>
        </x14:conditionalFormatting>
        <x14:conditionalFormatting xmlns:xm="http://schemas.microsoft.com/office/excel/2006/main">
          <x14:cfRule type="cellIs" priority="35" operator="equal" id="{24DB53B3-B327-4DD5-8AB2-DA2FEDC56649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36" operator="equal" id="{DC9E10D2-ABB5-4FE4-9594-72ADFDE67576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F69:F79</xm:sqref>
        </x14:conditionalFormatting>
        <x14:conditionalFormatting xmlns:xm="http://schemas.microsoft.com/office/excel/2006/main">
          <x14:cfRule type="cellIs" priority="34" operator="equal" id="{16C2B8BC-5B60-4D58-A4DA-CC3EE3C0A82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F69:F79</xm:sqref>
        </x14:conditionalFormatting>
        <x14:conditionalFormatting xmlns:xm="http://schemas.microsoft.com/office/excel/2006/main">
          <x14:cfRule type="cellIs" priority="32" operator="equal" id="{04487EE4-1D5D-49DB-8E4F-F198DCD0E0F5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33" operator="equal" id="{2BF3D2AE-E5DD-45B4-953C-A4C6B9C360B2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F84:F127</xm:sqref>
        </x14:conditionalFormatting>
        <x14:conditionalFormatting xmlns:xm="http://schemas.microsoft.com/office/excel/2006/main">
          <x14:cfRule type="cellIs" priority="31" operator="equal" id="{4BF48810-7EFD-4F25-A747-67E6F0BCAA51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F84:F127</xm:sqref>
        </x14:conditionalFormatting>
        <x14:conditionalFormatting xmlns:xm="http://schemas.microsoft.com/office/excel/2006/main">
          <x14:cfRule type="cellIs" priority="29" operator="equal" id="{A03FD2AE-27DA-4CAE-9C54-FADD9763EF82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30" operator="equal" id="{D0007E66-57CF-457C-B9F5-4B8AB209F469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F130:F140</xm:sqref>
        </x14:conditionalFormatting>
        <x14:conditionalFormatting xmlns:xm="http://schemas.microsoft.com/office/excel/2006/main">
          <x14:cfRule type="cellIs" priority="28" operator="equal" id="{D268CA72-5D89-4FA0-82EB-301E3A34023C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F130:F140</xm:sqref>
        </x14:conditionalFormatting>
        <x14:conditionalFormatting xmlns:xm="http://schemas.microsoft.com/office/excel/2006/main">
          <x14:cfRule type="cellIs" priority="26" operator="equal" id="{FFBA937A-207D-4559-92D3-4ECE9E3A1F17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27" operator="equal" id="{0470257D-D661-4FD5-8188-A857CA065A1E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F143:F146</xm:sqref>
        </x14:conditionalFormatting>
        <x14:conditionalFormatting xmlns:xm="http://schemas.microsoft.com/office/excel/2006/main">
          <x14:cfRule type="cellIs" priority="25" operator="equal" id="{101C0892-2E61-4859-9C06-0698DF8F7622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F143:F146</xm:sqref>
        </x14:conditionalFormatting>
        <x14:conditionalFormatting xmlns:xm="http://schemas.microsoft.com/office/excel/2006/main">
          <x14:cfRule type="cellIs" priority="23" operator="equal" id="{6A2CBE44-AF8D-4406-B7DC-CC9EAD8AD417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24" operator="equal" id="{36CAB9CF-3CC9-4296-9F7A-91D67919006E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F148:F161</xm:sqref>
        </x14:conditionalFormatting>
        <x14:conditionalFormatting xmlns:xm="http://schemas.microsoft.com/office/excel/2006/main">
          <x14:cfRule type="cellIs" priority="22" operator="equal" id="{2FF4F898-DD87-4857-BAA7-81FDC48E1FD8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F148:F161</xm:sqref>
        </x14:conditionalFormatting>
        <x14:conditionalFormatting xmlns:xm="http://schemas.microsoft.com/office/excel/2006/main">
          <x14:cfRule type="cellIs" priority="20" operator="equal" id="{368712B1-767A-43EC-A4B8-6E945C36017B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21" operator="equal" id="{114D679D-D4D8-451D-AA8C-2F19409171E1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F167:F223</xm:sqref>
        </x14:conditionalFormatting>
        <x14:conditionalFormatting xmlns:xm="http://schemas.microsoft.com/office/excel/2006/main">
          <x14:cfRule type="cellIs" priority="19" operator="equal" id="{5F07CF0C-BF49-4381-812E-1CD69602EF5D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F167:F223</xm:sqref>
        </x14:conditionalFormatting>
        <x14:conditionalFormatting xmlns:xm="http://schemas.microsoft.com/office/excel/2006/main">
          <x14:cfRule type="cellIs" priority="17" operator="equal" id="{199249BE-554F-46B4-A9AD-CF136CF8FD8B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18" operator="equal" id="{CC8FFC2A-D786-41AF-A377-C24406342D1C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F226:F250</xm:sqref>
        </x14:conditionalFormatting>
        <x14:conditionalFormatting xmlns:xm="http://schemas.microsoft.com/office/excel/2006/main">
          <x14:cfRule type="cellIs" priority="16" operator="equal" id="{D790C1B4-4D57-4370-99C4-60284D116136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F226:F250</xm:sqref>
        </x14:conditionalFormatting>
        <x14:conditionalFormatting xmlns:xm="http://schemas.microsoft.com/office/excel/2006/main">
          <x14:cfRule type="cellIs" priority="14" operator="equal" id="{FA2CF113-F7CE-40EB-AD3D-3780BAC4EC9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15" operator="equal" id="{7BA60769-C5E4-4CF8-99B0-2B8656374B1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F254:F264</xm:sqref>
        </x14:conditionalFormatting>
        <x14:conditionalFormatting xmlns:xm="http://schemas.microsoft.com/office/excel/2006/main">
          <x14:cfRule type="cellIs" priority="13" operator="equal" id="{A6B1992E-166B-4DA9-96A7-B488E5D4A53A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F254:F264</xm:sqref>
        </x14:conditionalFormatting>
        <x14:conditionalFormatting xmlns:xm="http://schemas.microsoft.com/office/excel/2006/main">
          <x14:cfRule type="cellIs" priority="11" operator="equal" id="{9EA38472-9F85-4915-B4BE-4F081DFD182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12" operator="equal" id="{E919B755-F958-4FB5-ABF7-A693041B614E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F266:F271</xm:sqref>
        </x14:conditionalFormatting>
        <x14:conditionalFormatting xmlns:xm="http://schemas.microsoft.com/office/excel/2006/main">
          <x14:cfRule type="cellIs" priority="10" operator="equal" id="{DB54F66E-91AA-4A1E-A452-D48F23ABF8AE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F266:F271</xm:sqref>
        </x14:conditionalFormatting>
        <x14:conditionalFormatting xmlns:xm="http://schemas.microsoft.com/office/excel/2006/main">
          <x14:cfRule type="cellIs" priority="8" operator="equal" id="{592BE0E3-52BC-40E7-ABF9-5F887E96F51C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9" operator="equal" id="{981BA744-B119-4143-B898-AAC9B168E101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F273:F280</xm:sqref>
        </x14:conditionalFormatting>
        <x14:conditionalFormatting xmlns:xm="http://schemas.microsoft.com/office/excel/2006/main">
          <x14:cfRule type="cellIs" priority="7" operator="equal" id="{A93753A2-1656-44CF-A760-9F8C321A1CB9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F273:F280</xm:sqref>
        </x14:conditionalFormatting>
        <x14:conditionalFormatting xmlns:xm="http://schemas.microsoft.com/office/excel/2006/main">
          <x14:cfRule type="cellIs" priority="5" operator="equal" id="{048563DF-D5EF-4D91-984F-A6272B15E5C3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6" operator="equal" id="{679BA1A1-2AEA-4CF7-85CD-2A2D8756933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F282:F287</xm:sqref>
        </x14:conditionalFormatting>
        <x14:conditionalFormatting xmlns:xm="http://schemas.microsoft.com/office/excel/2006/main">
          <x14:cfRule type="cellIs" priority="4" operator="equal" id="{9D0438C8-1F0F-4BF0-975B-FCF957565710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F282:F287</xm:sqref>
        </x14:conditionalFormatting>
        <x14:conditionalFormatting xmlns:xm="http://schemas.microsoft.com/office/excel/2006/main">
          <x14:cfRule type="cellIs" priority="2" operator="equal" id="{73649C0D-6C0F-4EB5-B11F-F0DB755D1086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8989"/>
                </patternFill>
              </fill>
            </x14:dxf>
          </x14:cfRule>
          <x14:cfRule type="cellIs" priority="3" operator="equal" id="{E2C5F88E-2570-4E9A-995C-86E22DE95DB6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FFFF00"/>
                </patternFill>
              </fill>
            </x14:dxf>
          </x14:cfRule>
          <xm:sqref>F289:F297</xm:sqref>
        </x14:conditionalFormatting>
        <x14:conditionalFormatting xmlns:xm="http://schemas.microsoft.com/office/excel/2006/main">
          <x14:cfRule type="cellIs" priority="1" operator="equal" id="{70C737D2-0A15-4D87-8D61-5177C3F3BE11}">
            <xm:f>'\Users\soninaiv\AppData\Local\Microsoft\Windows\INetCache\Content.Outlook\K9GVX6NO\[17243.Р.14.400.0-ТХ.ОЛ.1_(вихревой+шестеренный).xlsx]С'!#REF!</xm:f>
            <x14:dxf>
              <fill>
                <patternFill>
                  <bgColor rgb="FF92D050"/>
                </patternFill>
              </fill>
            </x14:dxf>
          </x14:cfRule>
          <xm:sqref>F289:F297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0">
        <x14:dataValidation type="list" allowBlank="1" showInputMessage="1" showErrorMessage="1">
          <x14:formula1>
            <xm:f>[1]С!#REF!</xm:f>
          </x14:formula1>
          <xm:sqref>E77</xm:sqref>
        </x14:dataValidation>
        <x14:dataValidation type="list" allowBlank="1" showInputMessage="1" showErrorMessage="1">
          <x14:formula1>
            <xm:f>[1]С!#REF!</xm:f>
          </x14:formula1>
          <xm:sqref>E72</xm:sqref>
        </x14:dataValidation>
        <x14:dataValidation type="list" allowBlank="1" showInputMessage="1" showErrorMessage="1">
          <x14:formula1>
            <xm:f>[1]С!#REF!</xm:f>
          </x14:formula1>
          <xm:sqref>E70</xm:sqref>
        </x14:dataValidation>
        <x14:dataValidation type="list" allowBlank="1" showInputMessage="1" showErrorMessage="1">
          <x14:formula1>
            <xm:f>[1]С!#REF!</xm:f>
          </x14:formula1>
          <xm:sqref>E71</xm:sqref>
        </x14:dataValidation>
        <x14:dataValidation type="list" allowBlank="1" showInputMessage="1" showErrorMessage="1">
          <x14:formula1>
            <xm:f>[1]С!#REF!</xm:f>
          </x14:formula1>
          <xm:sqref>E69</xm:sqref>
        </x14:dataValidation>
        <x14:dataValidation type="list" allowBlank="1" showInputMessage="1" showErrorMessage="1">
          <x14:formula1>
            <xm:f>IF(E121=[2]С!#REF!,[2]С!#REF!,IF(E121=[2]С!#REF!,[2]С!#REF!,[2]С!#REF!))</xm:f>
          </x14:formula1>
          <xm:sqref>E122</xm:sqref>
        </x14:dataValidation>
        <x14:dataValidation type="list" allowBlank="1" showInputMessage="1" showErrorMessage="1">
          <x14:formula1>
            <xm:f>[2]С!#REF!</xm:f>
          </x14:formula1>
          <xm:sqref>E90 E115 E95</xm:sqref>
        </x14:dataValidation>
        <x14:dataValidation type="list" allowBlank="1" showInputMessage="1" showErrorMessage="1">
          <x14:formula1>
            <xm:f>IF(OR(E90=[2]С!#REF!,E90=[2]С!#REF!),[2]С!#REF!,[2]С!#REF!)</xm:f>
          </x14:formula1>
          <xm:sqref>E91</xm:sqref>
        </x14:dataValidation>
        <x14:dataValidation type="list" allowBlank="1" showInputMessage="1" showErrorMessage="1">
          <x14:formula1>
            <xm:f>IF(AND(E90=[2]С!#REF!,E91=[2]С!#REF!),[2]С!#REF!,IF(AND(E90=[2]С!#REF!,E91=[2]С!#REF!),[2]С!#REF!,[2]С!#REF!))</xm:f>
          </x14:formula1>
          <xm:sqref>E92</xm:sqref>
        </x14:dataValidation>
        <x14:dataValidation type="list" allowBlank="1" showInputMessage="1" showErrorMessage="1">
          <x14:formula1>
            <xm:f>[3]С!#REF!</xm:f>
          </x14:formula1>
          <xm:sqref>C256:C257</xm:sqref>
        </x14:dataValidation>
        <x14:dataValidation type="list" allowBlank="1" showInputMessage="1" showErrorMessage="1">
          <x14:formula1>
            <xm:f>IF(AND(D90=[1]С!#REF!,D91=[1]С!#REF!),[1]С!#REF!,IF(AND(D90=[1]С!#REF!,D91=[1]С!#REF!),[1]С!#REF!,[1]С!#REF!))</xm:f>
          </x14:formula1>
          <xm:sqref>D92</xm:sqref>
        </x14:dataValidation>
        <x14:dataValidation type="list" allowBlank="1" showInputMessage="1" showErrorMessage="1">
          <x14:formula1>
            <xm:f>[1]С!#REF!</xm:f>
          </x14:formula1>
          <xm:sqref>D226:E226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D181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D180</xm:sqref>
        </x14:dataValidation>
        <x14:dataValidation type="list" allowBlank="1" showInputMessage="1" showErrorMessage="1">
          <x14:formula1>
            <xm:f>IF(OR(D144=[1]С!#REF!,D144=[1]С!#REF!),[1]С!#REF!,IF(D144=[1]С!#REF!,[1]С!#REF!,[1]С!#REF!))</xm:f>
          </x14:formula1>
          <xm:sqref>D173:E173</xm:sqref>
        </x14:dataValidation>
        <x14:dataValidation type="list" allowBlank="1" showInputMessage="1" showErrorMessage="1">
          <x14:formula1>
            <xm:f>IF(D121=[1]С!#REF!,[1]С!#REF!,IF(D121=[1]С!#REF!,[1]С!#REF!,[1]С!#REF!))</xm:f>
          </x14:formula1>
          <xm:sqref>D122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D112:E112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D111:E111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D110:E110</xm:sqref>
        </x14:dataValidation>
        <x14:dataValidation type="list" allowBlank="1" showInputMessage="1" showErrorMessage="1">
          <x14:formula1>
            <xm:f>IF(D97=[1]С!#REF!,IF(D107=[1]С!#REF!,[1]С!#REF!,IF(D107=[1]С!#REF!,[1]С!#REF!,IF(D107=[1]С!#REF!,[1]С!#REF!))),[1]С!#REF!)</xm:f>
          </x14:formula1>
          <xm:sqref>D108:E108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D107:E107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D106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D105:E105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D101:E101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D102</xm:sqref>
        </x14:dataValidation>
        <x14:dataValidation type="list" allowBlank="1" showInputMessage="1" showErrorMessage="1">
          <x14:formula1>
            <xm:f>[1]С!#REF!</xm:f>
          </x14:formula1>
          <xm:sqref>E99 D103:E103</xm:sqref>
        </x14:dataValidation>
        <x14:dataValidation type="list" allowBlank="1" showInputMessage="1" showErrorMessage="1">
          <x14:formula1>
            <xm:f>IF(D71=[1]С!#REF!,[1]С!#REF!,IF(D71=[1]С!#REF!,[1]С!#REF!,IF(D71=[1]С!#REF!,[1]С!#REF!,IF(D71=[1]С!#REF!,[1]С!#REF!,IF(D71=[1]С!#REF!,[1]С!#REF!,[1]С!#REF!)))))</xm:f>
          </x14:formula1>
          <xm:sqref>D72</xm:sqref>
        </x14:dataValidation>
        <x14:dataValidation type="list" allowBlank="1" showInputMessage="1" showErrorMessage="1">
          <x14:formula1>
            <xm:f>IF(D70=[1]С!#REF!,[1]С!#REF!,IF(D70=[1]С!#REF!,[1]С!#REF!,IF(D70=[1]С!#REF!,[1]С!#REF!,IF(D70=[1]С!#REF!,[1]С!#REF!,IF(D70=[1]С!#REF!,[1]С!#REF!,IF(D70=[1]С!#REF!,[1]С!#REF!,[1]С!#REF!))))))</xm:f>
          </x14:formula1>
          <xm:sqref>D71</xm:sqref>
        </x14:dataValidation>
        <x14:dataValidation type="list" allowBlank="1" showInputMessage="1" showErrorMessage="1">
          <x14:formula1>
            <xm:f>IF(D216=[1]С!#REF!,[1]С!#REF!,[1]С!#REF!)</xm:f>
          </x14:formula1>
          <xm:sqref>D220:E220</xm:sqref>
        </x14:dataValidation>
        <x14:dataValidation type="list" allowBlank="1" showInputMessage="1" showErrorMessage="1">
          <x14:formula1>
            <xm:f>IF(D216=[1]С!#REF!,[1]С!#REF!,[1]С!#REF!)</xm:f>
          </x14:formula1>
          <xm:sqref>D219:E219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D214:E214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D213:E213</xm:sqref>
        </x14:dataValidation>
        <x14:dataValidation type="list" allowBlank="1" showInputMessage="1" showErrorMessage="1">
          <x14:formula1>
            <xm:f>IF(D63=[1]С!#REF!,[1]С!#REF!,[1]С!#REF!)</xm:f>
          </x14:formula1>
          <xm:sqref>D65:E65</xm:sqref>
        </x14:dataValidation>
        <x14:dataValidation type="list" allowBlank="1" showInputMessage="1" showErrorMessage="1">
          <x14:formula1>
            <xm:f>IF(D63=[1]С!#REF!,[1]С!#REF!,[1]С!#REF!)</xm:f>
          </x14:formula1>
          <xm:sqref>D64:E64</xm:sqref>
        </x14:dataValidation>
        <x14:dataValidation type="list" allowBlank="1" showInputMessage="1" showErrorMessage="1">
          <x14:formula1>
            <xm:f>IF($C$171=[1]С!#REF!,[1]С!#REF!,IF($C$171=[1]С!#REF!,[1]С!#REF!,[1]С!#REF!))</xm:f>
          </x14:formula1>
          <xm:sqref>D171</xm:sqref>
        </x14:dataValidation>
        <x14:dataValidation type="list" allowBlank="1" showInputMessage="1" showErrorMessage="1">
          <x14:formula1>
            <xm:f>IF(D144=[1]С!#REF!,[1]С!#REF!,[1]С!#REF!)</xm:f>
          </x14:formula1>
          <xm:sqref>D169:E169</xm:sqref>
        </x14:dataValidation>
        <x14:dataValidation type="list" allowBlank="1" showInputMessage="1" showErrorMessage="1">
          <x14:formula1>
            <xm:f>[1]С!#REF!</xm:f>
          </x14:formula1>
          <xm:sqref>D135:E135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D209:E209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D187:E187</xm:sqref>
        </x14:dataValidation>
        <x14:dataValidation type="list" allowBlank="1" showInputMessage="1" showErrorMessage="1">
          <x14:formula1>
            <xm:f>IF(OR(D143=[1]С!#REF!,D143=[1]С!#REF!),[1]С!#REF!,[1]С!#REF!)</xm:f>
          </x14:formula1>
          <xm:sqref>D148:E148</xm:sqref>
        </x14:dataValidation>
        <x14:dataValidation type="list" allowBlank="1" showInputMessage="1" showErrorMessage="1">
          <x14:formula1>
            <xm:f>IF($D$143=[1]С!#REF!,[1]С!#REF!,[1]С!#REF!)</xm:f>
          </x14:formula1>
          <xm:sqref>C188</xm:sqref>
        </x14:dataValidation>
        <x14:dataValidation type="list" allowBlank="1" showInputMessage="1" showErrorMessage="1">
          <x14:formula1>
            <xm:f>IF(D216=[1]С!#REF!,[1]С!#REF!,[1]С!#REF!)</xm:f>
          </x14:formula1>
          <xm:sqref>D218:E218</xm:sqref>
        </x14:dataValidation>
        <x14:dataValidation type="list" allowBlank="1" showInputMessage="1" showErrorMessage="1">
          <x14:formula1>
            <xm:f>IF(D216=[1]С!#REF!,[1]С!#REF!,[1]С!#REF!)</xm:f>
          </x14:formula1>
          <xm:sqref>D217:E217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D212:E212</xm:sqref>
        </x14:dataValidation>
        <x14:dataValidation type="list" allowBlank="1" showInputMessage="1" showErrorMessage="1">
          <x14:formula1>
            <xm:f>IF(D209=[1]С!#REF!,[1]С!#REF!,[1]С!#REF!)</xm:f>
          </x14:formula1>
          <xm:sqref>D210:E210</xm:sqref>
        </x14:dataValidation>
        <x14:dataValidation type="list" allowBlank="1" showInputMessage="1" showErrorMessage="1">
          <x14:formula1>
            <xm:f>IF(D196=[1]С!#REF!,[1]С!#REF!,IF(D196=[1]С!#REF!,[1]С!#REF!,IF(D196=[1]С!#REF!,[1]С!#REF!,[1]С!#REF!)))</xm:f>
          </x14:formula1>
          <xm:sqref>E197 E201 D198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D197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D193:E193</xm:sqref>
        </x14:dataValidation>
        <x14:dataValidation type="list" allowBlank="1" showInputMessage="1" showErrorMessage="1">
          <x14:formula1>
            <xm:f>IF(D187=[1]С!#REF!,[1]С!#REF!,[1]С!#REF!)</xm:f>
          </x14:formula1>
          <xm:sqref>D192:E192</xm:sqref>
        </x14:dataValidation>
        <x14:dataValidation type="list" allowBlank="1" showInputMessage="1" showErrorMessage="1">
          <x14:formula1>
            <xm:f>IF(D187=[1]С!#REF!,[1]С!#REF!,[1]С!#REF!)</xm:f>
          </x14:formula1>
          <xm:sqref>D191:E191</xm:sqref>
        </x14:dataValidation>
        <x14:dataValidation type="list" allowBlank="1" showInputMessage="1" showErrorMessage="1">
          <x14:formula1>
            <xm:f>IF(D187=[1]С!#REF!,[1]С!#REF!,[1]С!#REF!)</xm:f>
          </x14:formula1>
          <xm:sqref>D190:E190</xm:sqref>
        </x14:dataValidation>
        <x14:dataValidation type="list" allowBlank="1" showInputMessage="1" showErrorMessage="1">
          <x14:formula1>
            <xm:f>IF(D187=[1]С!#REF!,[1]С!#REF!,[1]С!#REF!)</xm:f>
          </x14:formula1>
          <xm:sqref>D189:E189</xm:sqref>
        </x14:dataValidation>
        <x14:dataValidation type="list" allowBlank="1" showInputMessage="1" showErrorMessage="1">
          <x14:formula1>
            <xm:f>IF(D187=[1]С!#REF!,[1]С!#REF!,[1]С!#REF!)</xm:f>
          </x14:formula1>
          <xm:sqref>D188:E188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D184:E184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D183:E183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D182:E182</xm:sqref>
        </x14:dataValidation>
        <x14:dataValidation type="list" allowBlank="1" showInputMessage="1" showErrorMessage="1">
          <x14:formula1>
            <xm:f>IF(D143=[1]С!#REF!,[1]С!#REF!,[1]С!#REF!)</xm:f>
          </x14:formula1>
          <xm:sqref>D176:E176</xm:sqref>
        </x14:dataValidation>
        <x14:dataValidation type="list" allowBlank="1" showInputMessage="1" showErrorMessage="1">
          <x14:formula1>
            <xm:f>IF(D143=[1]С!#REF!,[1]С!#REF!,IF(D144=[1]С!#REF!,[1]С!#REF!,[1]С!#REF!))</xm:f>
          </x14:formula1>
          <xm:sqref>D175:E175</xm:sqref>
        </x14:dataValidation>
        <x14:dataValidation type="list" allowBlank="1" showInputMessage="1" showErrorMessage="1">
          <x14:formula1>
            <xm:f>IF(D143=[1]С!#REF!,[1]С!#REF!,IF(D144=[1]С!#REF!,[1]С!#REF!,[1]С!#REF!))</xm:f>
          </x14:formula1>
          <xm:sqref>D174:E174</xm:sqref>
        </x14:dataValidation>
        <x14:dataValidation type="list" allowBlank="1" showInputMessage="1" showErrorMessage="1">
          <x14:formula1>
            <xm:f>IF(OR(D144=[1]С!#REF!,D144=[1]С!#REF!),[1]С!#REF!,IF(D144=[1]С!#REF!,[1]С!#REF!,[1]С!#REF!))</xm:f>
          </x14:formula1>
          <xm:sqref>D168:E168</xm:sqref>
        </x14:dataValidation>
        <x14:dataValidation type="list" allowBlank="1" showInputMessage="1" showErrorMessage="1">
          <x14:formula1>
            <xm:f>IF(OR(D144=[1]С!#REF!,D144=[1]С!#REF!),[1]С!#REF!,IF(D144=[1]С!#REF!,[1]С!#REF!,[1]С!#REF!))</xm:f>
          </x14:formula1>
          <xm:sqref>D167:E167</xm:sqref>
        </x14:dataValidation>
        <x14:dataValidation type="list" allowBlank="1" showInputMessage="1" showErrorMessage="1">
          <x14:formula1>
            <xm:f>IF(D145=[1]С!#REF!,[1]С!#REF!,IF(D145=[1]С!#REF!,[1]С!#REF!,IF(D143=[1]С!#REF!,[1]С!#REF!,[1]С!#REF!)))</xm:f>
          </x14:formula1>
          <xm:sqref>D146:E146</xm:sqref>
        </x14:dataValidation>
        <x14:dataValidation type="list" allowBlank="1" showInputMessage="1" showErrorMessage="1">
          <x14:formula1>
            <xm:f>IF(OR(D143=[1]С!#REF!,D143=[1]С!#REF!),[1]С!#REF!,IF(D143=[1]С!#REF!,[1]С!#REF!,[1]С!#REF!))</xm:f>
          </x14:formula1>
          <xm:sqref>D145:E145</xm:sqref>
        </x14:dataValidation>
        <x14:dataValidation type="list" allowBlank="1" showInputMessage="1" showErrorMessage="1">
          <x14:formula1>
            <xm:f>IF(D143=[1]С!#REF!,[1]С!#REF!,IF(D143=[1]С!#REF!,[1]С!#REF!,IF(D143=[1]С!#REF!,[1]С!#REF!,IF(D143=[1]С!#REF!,[1]С!#REF!,[1]С!#REF!))))</xm:f>
          </x14:formula1>
          <xm:sqref>D144:E144</xm:sqref>
        </x14:dataValidation>
        <x14:dataValidation type="list" allowBlank="1" showInputMessage="1" showErrorMessage="1">
          <x14:formula1>
            <xm:f>IF(D137=[1]С!#REF!,[1]С!#REF!,[1]С!#REF!)</xm:f>
          </x14:formula1>
          <xm:sqref>D138:E138</xm:sqref>
        </x14:dataValidation>
        <x14:dataValidation type="list" allowBlank="1" showInputMessage="1" showErrorMessage="1">
          <x14:formula1>
            <xm:f>IF(D118=[1]С!#REF!,[1]С!#REF!,IF(D118=[1]С!#REF!,[1]С!#REF!,IF(D118=[1]С!#REF!,[1]С!#REF!)))</xm:f>
          </x14:formula1>
          <xm:sqref>D120:E120</xm:sqref>
        </x14:dataValidation>
        <x14:dataValidation type="list" allowBlank="1" showInputMessage="1" showErrorMessage="1">
          <x14:formula1>
            <xm:f>IF(D118=[1]С!#REF!,[1]С!#REF!,IF(D118=[1]С!#REF!,[1]С!#REF!,IF(D118=[1]С!#REF!,[1]С!#REF!)))</xm:f>
          </x14:formula1>
          <xm:sqref>D119:E119</xm:sqref>
        </x14:dataValidation>
        <x14:dataValidation type="list" allowBlank="1" showInputMessage="1" showErrorMessage="1">
          <x14:formula1>
            <xm:f>IF(D116=[1]С!#REF!,[1]С!#REF!,[1]С!#REF!)</xm:f>
          </x14:formula1>
          <xm:sqref>D117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D99</xm:sqref>
        </x14:dataValidation>
        <x14:dataValidation type="list" allowBlank="1" showInputMessage="1" showErrorMessage="1">
          <x14:formula1>
            <xm:f>IF(D97=[1]С!#REF!,[1]С!#REF!,[1]С!#REF!)</xm:f>
          </x14:formula1>
          <xm:sqref>D98:E98</xm:sqref>
        </x14:dataValidation>
        <x14:dataValidation type="list" allowBlank="1" showInputMessage="1" showErrorMessage="1">
          <x14:formula1>
            <xm:f>IF(OR(D90=[1]С!#REF!,D90=[1]С!#REF!),[1]С!#REF!,[1]С!#REF!)</xm:f>
          </x14:formula1>
          <xm:sqref>D91</xm:sqref>
        </x14:dataValidation>
        <x14:dataValidation type="list" allowBlank="1" showInputMessage="1" showErrorMessage="1">
          <x14:formula1>
            <xm:f>IF(D69=[1]С!#REF!,[1]С!#REF!,IF(D69=[1]С!#REF!,[1]С!#REF!,[1]С!#REF!))</xm:f>
          </x14:formula1>
          <xm:sqref>D70</xm:sqref>
        </x14:dataValidation>
        <x14:dataValidation type="list" allowBlank="1" showInputMessage="1" showErrorMessage="1">
          <x14:formula1>
            <xm:f>[1]С!#REF!</xm:f>
          </x14:formula1>
          <xm:sqref>D307:E307</xm:sqref>
        </x14:dataValidation>
        <x14:dataValidation type="list" allowBlank="1" showInputMessage="1" showErrorMessage="1">
          <x14:formula1>
            <xm:f>[1]С!#REF!</xm:f>
          </x14:formula1>
          <xm:sqref>C212 D211:E211</xm:sqref>
        </x14:dataValidation>
        <x14:dataValidation type="list" allowBlank="1" showInputMessage="1" showErrorMessage="1">
          <x14:formula1>
            <xm:f>IF($D$187=[1]С!#REF!,[1]С!#REF!,[1]С!#REF!)</xm:f>
          </x14:formula1>
          <xm:sqref>C192</xm:sqref>
        </x14:dataValidation>
        <x14:dataValidation type="list" allowBlank="1" showInputMessage="1" showErrorMessage="1">
          <x14:formula1>
            <xm:f>IF($D$187=[1]С!#REF!,[1]С!#REF!,[1]С!#REF!)</xm:f>
          </x14:formula1>
          <xm:sqref>C190</xm:sqref>
        </x14:dataValidation>
        <x14:dataValidation type="list" allowBlank="1" showInputMessage="1" showErrorMessage="1">
          <x14:formula1>
            <xm:f>IF($D$143=[1]С!#REF!,[1]С!#REF!,[1]С!#REF!)</xm:f>
          </x14:formula1>
          <xm:sqref>C171</xm:sqref>
        </x14:dataValidation>
        <x14:dataValidation type="list" allowBlank="1" showInputMessage="1" showErrorMessage="1">
          <x14:formula1>
            <xm:f>[1]С!#REF!</xm:f>
          </x14:formula1>
          <xm:sqref>D143:E143</xm:sqref>
        </x14:dataValidation>
        <x14:dataValidation type="list" allowBlank="1" showInputMessage="1" showErrorMessage="1">
          <x14:formula1>
            <xm:f>[1]С!#REF!</xm:f>
          </x14:formula1>
          <xm:sqref>D137:E137</xm:sqref>
        </x14:dataValidation>
        <x14:dataValidation type="list" allowBlank="1" showInputMessage="1" showErrorMessage="1">
          <x14:formula1>
            <xm:f>[1]С!#REF!</xm:f>
          </x14:formula1>
          <xm:sqref>D121:E121</xm:sqref>
        </x14:dataValidation>
        <x14:dataValidation type="list" allowBlank="1" showInputMessage="1" showErrorMessage="1">
          <x14:formula1>
            <xm:f>[1]С!#REF!</xm:f>
          </x14:formula1>
          <xm:sqref>D118:E118</xm:sqref>
        </x14:dataValidation>
        <x14:dataValidation type="list" allowBlank="1" showInputMessage="1" showErrorMessage="1">
          <x14:formula1>
            <xm:f>[1]С!#REF!</xm:f>
          </x14:formula1>
          <xm:sqref>D115</xm:sqref>
        </x14:dataValidation>
        <x14:dataValidation type="list" allowBlank="1" showInputMessage="1" showErrorMessage="1">
          <x14:formula1>
            <xm:f>[1]С!#REF!</xm:f>
          </x14:formula1>
          <xm:sqref>D97:E97</xm:sqref>
        </x14:dataValidation>
        <x14:dataValidation type="list" allowBlank="1" showInputMessage="1" showErrorMessage="1">
          <x14:formula1>
            <xm:f>[1]С!#REF!</xm:f>
          </x14:formula1>
          <xm:sqref>C258:C259 C284 C291 C275</xm:sqref>
        </x14:dataValidation>
        <x14:dataValidation type="list" allowBlank="1" showInputMessage="1" showErrorMessage="1">
          <x14:formula1>
            <xm:f>[1]С!#REF!</xm:f>
          </x14:formula1>
          <xm:sqref>D228:E228</xm:sqref>
        </x14:dataValidation>
        <x14:dataValidation type="list" allowBlank="1" showInputMessage="1" showErrorMessage="1">
          <x14:formula1>
            <xm:f>[1]С!#REF!</xm:f>
          </x14:formula1>
          <xm:sqref>D302:E302</xm:sqref>
        </x14:dataValidation>
        <x14:dataValidation type="list" allowBlank="1" showInputMessage="1" showErrorMessage="1">
          <x14:formula1>
            <xm:f>[1]С!#REF!</xm:f>
          </x14:formula1>
          <xm:sqref>D306:E306</xm:sqref>
        </x14:dataValidation>
        <x14:dataValidation type="list" allowBlank="1" showInputMessage="1" showErrorMessage="1">
          <x14:formula1>
            <xm:f>[1]С!#REF!</xm:f>
          </x14:formula1>
          <xm:sqref>D136:E136</xm:sqref>
        </x14:dataValidation>
        <x14:dataValidation type="list" allowBlank="1" showInputMessage="1" showErrorMessage="1">
          <x14:formula1>
            <xm:f>[1]С!#REF!</xm:f>
          </x14:formula1>
          <xm:sqref>D100:E100 D104:E104</xm:sqref>
        </x14:dataValidation>
        <x14:dataValidation type="list" allowBlank="1" showInputMessage="1" showErrorMessage="1">
          <x14:formula1>
            <xm:f>[1]С!#REF!</xm:f>
          </x14:formula1>
          <xm:sqref>D18:E18</xm:sqref>
        </x14:dataValidation>
        <x14:dataValidation type="list" allowBlank="1" showInputMessage="1" showErrorMessage="1">
          <x14:formula1>
            <xm:f>[1]С!#REF!</xm:f>
          </x14:formula1>
          <xm:sqref>D20:E20</xm:sqref>
        </x14:dataValidation>
        <x14:dataValidation type="list" allowBlank="1" showInputMessage="1" showErrorMessage="1">
          <x14:formula1>
            <xm:f>[1]С!#REF!</xm:f>
          </x14:formula1>
          <xm:sqref>D216:E216</xm:sqref>
        </x14:dataValidation>
        <x14:dataValidation type="list" allowBlank="1" showInputMessage="1" showErrorMessage="1">
          <x14:formula1>
            <xm:f>[1]С!#REF!</xm:f>
          </x14:formula1>
          <xm:sqref>D308:E309</xm:sqref>
        </x14:dataValidation>
        <x14:dataValidation type="list" allowBlank="1" showInputMessage="1" showErrorMessage="1">
          <x14:formula1>
            <xm:f>[1]С!#REF!</xm:f>
          </x14:formula1>
          <xm:sqref>D133:E133</xm:sqref>
        </x14:dataValidation>
        <x14:dataValidation type="list" allowBlank="1" showInputMessage="1" showErrorMessage="1">
          <x14:formula1>
            <xm:f>[1]С!#REF!</xm:f>
          </x14:formula1>
          <xm:sqref>D77</xm:sqref>
        </x14:dataValidation>
        <x14:dataValidation type="list" allowBlank="1" showInputMessage="1" showErrorMessage="1">
          <x14:formula1>
            <xm:f>[1]С!#REF!</xm:f>
          </x14:formula1>
          <xm:sqref>D86:E86</xm:sqref>
        </x14:dataValidation>
        <x14:dataValidation type="list" allowBlank="1" showInputMessage="1" showErrorMessage="1">
          <x14:formula1>
            <xm:f>[1]С!#REF!</xm:f>
          </x14:formula1>
          <xm:sqref>D84:E84</xm:sqref>
        </x14:dataValidation>
        <x14:dataValidation type="list" allowBlank="1" showInputMessage="1" showErrorMessage="1">
          <x14:formula1>
            <xm:f>[1]С!#REF!</xm:f>
          </x14:formula1>
          <xm:sqref>D19:E19</xm:sqref>
        </x14:dataValidation>
        <x14:dataValidation type="list" allowBlank="1" showInputMessage="1" showErrorMessage="1">
          <x14:formula1>
            <xm:f>[1]С!#REF!</xm:f>
          </x14:formula1>
          <xm:sqref>D95 D93:E93 D205:E205 D201 D246:E249 D229:E230 C285:C287 C94:E94 D116:E116 D232:D235 C62:E62 C260:C263 D63:E63 D61:E61 D304:E305 C273:C274 C266:C270 C282:C283 C289:C290 C276:C280 D237:E244 E231:E235 C254:C255 E117 C292:C296</xm:sqref>
        </x14:dataValidation>
        <x14:dataValidation type="list" allowBlank="1" showInputMessage="1" showErrorMessage="1">
          <x14:formula1>
            <xm:f>[1]С!#REF!</xm:f>
          </x14:formula1>
          <xm:sqref>D48:E48</xm:sqref>
        </x14:dataValidation>
        <x14:dataValidation type="list" allowBlank="1" showInputMessage="1" showErrorMessage="1">
          <x14:formula1>
            <xm:f>[1]С!#REF!</xm:f>
          </x14:formula1>
          <xm:sqref>D58:E58</xm:sqref>
        </x14:dataValidation>
        <x14:dataValidation type="list" allowBlank="1" showInputMessage="1" showErrorMessage="1">
          <x14:formula1>
            <xm:f>[1]С!#REF!</xm:f>
          </x14:formula1>
          <xm:sqref>D139:E139</xm:sqref>
        </x14:dataValidation>
        <x14:dataValidation type="list" allowBlank="1" showInputMessage="1" showErrorMessage="1">
          <x14:formula1>
            <xm:f>[1]С!#REF!</xm:f>
          </x14:formula1>
          <xm:sqref>D41:E41</xm:sqref>
        </x14:dataValidation>
        <x14:dataValidation type="list" allowBlank="1" showInputMessage="1" showErrorMessage="1">
          <x14:formula1>
            <xm:f>[1]С!#REF!</xm:f>
          </x14:formula1>
          <xm:sqref>D90</xm:sqref>
        </x14:dataValidation>
        <x14:dataValidation type="list" allowBlank="1" showInputMessage="1" showErrorMessage="1">
          <x14:formula1>
            <xm:f>[1]С!#REF!</xm:f>
          </x14:formula1>
          <xm:sqref>D114:E114</xm:sqref>
        </x14:dataValidation>
        <x14:dataValidation type="list" allowBlank="1" showInputMessage="1" showErrorMessage="1">
          <x14:formula1>
            <xm:f>[1]С!#REF!</xm:f>
          </x14:formula1>
          <xm:sqref>D85</xm:sqref>
        </x14:dataValidation>
        <x14:dataValidation type="list" allowBlank="1" showInputMessage="1" showErrorMessage="1">
          <x14:formula1>
            <xm:f>[1]С!#REF!</xm:f>
          </x14:formula1>
          <xm:sqref>D74:E74</xm:sqref>
        </x14:dataValidation>
        <x14:dataValidation type="list" allowBlank="1" showInputMessage="1" showErrorMessage="1">
          <x14:formula1>
            <xm:f>[1]С!#REF!</xm:f>
          </x14:formula1>
          <xm:sqref>D76:E76</xm:sqref>
        </x14:dataValidation>
        <x14:dataValidation type="list" allowBlank="1" showInputMessage="1" showErrorMessage="1">
          <x14:formula1>
            <xm:f>[1]С!#REF!</xm:f>
          </x14:formula1>
          <xm:sqref>D69</xm:sqref>
        </x14:dataValidation>
        <x14:dataValidation type="list" allowBlank="1" showInputMessage="1" showErrorMessage="1">
          <x14:formula1>
            <xm:f>Лист2!$A$1:$A$3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53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технических данных</vt:lpstr>
      <vt:lpstr>Лист2</vt:lpstr>
    </vt:vector>
  </TitlesOfParts>
  <Company>SIBUR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Сонина Ирина Викторовна</dc:creator>
  <cp:lastModifiedBy>User User</cp:lastModifiedBy>
  <dcterms:created xsi:type="dcterms:W3CDTF">2023-07-06T05:26:40Z</dcterms:created>
  <dcterms:modified xsi:type="dcterms:W3CDTF">2023-09-19T15:07:13Z</dcterms:modified>
</cp:coreProperties>
</file>